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470C8B69-7E7B-4212-B470-0C862A1D5F5A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region_name">[1]Титульный!$AD$11</definedName>
    <definedName name="REGULATION_METHODS">[1]Титульный!$AD$62</definedName>
    <definedName name="_xlnm.Print_Area" localSheetId="0">Лист1!$A$1:$N$91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9" i="1" s="1"/>
  <c r="C58" i="1" a="1"/>
  <c r="C58" i="1" s="1"/>
  <c r="C57" i="1" s="1" a="1"/>
  <c r="C57" i="1" s="1"/>
  <c r="B52" i="1"/>
  <c r="B50" i="1"/>
  <c r="B65" i="1" s="1"/>
  <c r="C46" i="1" a="1"/>
  <c r="C46" i="1" s="1"/>
  <c r="C45" i="1"/>
  <c r="B51" i="1" s="1"/>
  <c r="B66" i="1" s="1"/>
  <c r="B67" i="1" s="1"/>
  <c r="C45" i="1" a="1"/>
  <c r="B27" i="1"/>
  <c r="B28" i="1" s="1"/>
  <c r="B29" i="1" s="1"/>
  <c r="B26" i="1"/>
  <c r="B25" i="1"/>
  <c r="B23" i="1"/>
  <c r="C22" i="1" a="1"/>
  <c r="C22" i="1" s="1"/>
  <c r="B24" i="1" s="1" a="1"/>
  <c r="B24" i="1" s="1"/>
  <c r="B22" i="1"/>
  <c r="B20" i="1"/>
  <c r="B19" i="1"/>
  <c r="B17" i="1"/>
  <c r="B16" i="1"/>
  <c r="B18" i="1" s="1"/>
  <c r="B46" i="1" l="1"/>
  <c r="B47" i="1"/>
  <c r="B60" i="1" s="1"/>
  <c r="B61" i="1" s="1"/>
  <c r="B49" i="1"/>
  <c r="B58" i="1" l="1"/>
  <c r="B59" i="1" s="1"/>
  <c r="B45" i="1"/>
  <c r="B57" i="1" s="1"/>
  <c r="B48" i="1"/>
  <c r="B62" i="1" s="1"/>
  <c r="B63" i="1"/>
  <c r="B64" i="1" s="1"/>
</calcChain>
</file>

<file path=xl/sharedStrings.xml><?xml version="1.0" encoding="utf-8"?>
<sst xmlns="http://schemas.openxmlformats.org/spreadsheetml/2006/main" count="209" uniqueCount="94">
  <si>
    <t>Приложение № 2</t>
  </si>
  <si>
    <t>к решению правления</t>
  </si>
  <si>
    <t>РСТ Кировской области</t>
  </si>
  <si>
    <t>от_____________ №____________</t>
  </si>
  <si>
    <t>Приложение № 3</t>
  </si>
  <si>
    <t>от 20.11.2024 № 41/24-кс-2024</t>
  </si>
  <si>
    <t>Производственная программа в сфере холодного водоснабженияСПК колхоза имени Свердлова на территории муниципального образования Медвежениское сельское поселение Фаленского МО района на 2024-2029 годы</t>
  </si>
  <si>
    <t>Раздел 1. Паспорт производственной программы</t>
  </si>
  <si>
    <t xml:space="preserve">Регулируемая организация </t>
  </si>
  <si>
    <t>СПК колхоз имени Свердлова</t>
  </si>
  <si>
    <t>Местонахождение</t>
  </si>
  <si>
    <t>Труда ул., д. 2, с. Святица, Фаленский МО, Кировская область, 612502</t>
  </si>
  <si>
    <t>Уполномоченный орган регулирования</t>
  </si>
  <si>
    <t>Региональная служба по тарифам Кировской области</t>
  </si>
  <si>
    <t>Период реализации производственной программы</t>
  </si>
  <si>
    <t>2024 - 2029 годы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</si>
  <si>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</si>
  <si>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</si>
  <si>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</si>
  <si>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</si>
  <si>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</si>
  <si>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</si>
  <si>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</si>
  <si>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</si>
  <si>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2027 год</t>
  </si>
  <si>
    <t>2028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</si>
  <si>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</si>
  <si>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тыс.руб.</t>
  </si>
  <si>
    <t>2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</si>
  <si>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</si>
  <si>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</si>
  <si>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</si>
  <si>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</si>
  <si>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</si>
  <si>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</si>
  <si>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</si>
  <si>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3.1</t>
  </si>
  <si>
    <t>- населению</t>
  </si>
  <si>
    <t>3.2</t>
  </si>
  <si>
    <t xml:space="preserve">- бюджетным организациям </t>
  </si>
  <si>
    <t>3.3</t>
  </si>
  <si>
    <t>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</si>
  <si>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</si>
  <si>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</si>
  <si>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2026 год*</t>
  </si>
  <si>
    <t>2027 год*</t>
  </si>
  <si>
    <t>2028 год*</t>
  </si>
  <si>
    <t>2029 год*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</si>
  <si>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</si>
  <si>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</si>
  <si>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</si>
  <si>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 xml:space="preserve">  - операционные расходы</t>
  </si>
  <si>
    <t>1.2</t>
  </si>
  <si>
    <t xml:space="preserve">  - расходы на энергетические ресурсы</t>
  </si>
  <si>
    <t xml:space="preserve">   * финансовые потребности на 2026-2028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</si>
  <si>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</si>
  <si>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</si>
  <si>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</si>
  <si>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</si>
  <si>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2029 год</t>
  </si>
  <si>
    <t>Показатели качества питьевой воды</t>
  </si>
  <si>
    <t>подпункт "а" пункта 9 приказа Минстроя России от 04.04.2014 № 162/пр</t>
  </si>
  <si>
    <t>%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</si>
  <si>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</si>
  <si>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</si>
  <si>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</si>
  <si>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</si>
  <si>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</si>
  <si>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</si>
  <si>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</si>
  <si>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</si>
  <si>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</si>
  <si>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>3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</si>
  <si>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</si>
  <si>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</si>
  <si>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-</t>
  </si>
  <si>
    <t>Раздел 8. Отчет об исполнении производственной программы за истекший период регулирования</t>
  </si>
  <si>
    <t>План 
на 2022 год</t>
  </si>
  <si>
    <t>Факт
 за 2022 год</t>
  </si>
  <si>
    <t>План 
на 2023 год</t>
  </si>
  <si>
    <t>Факт
 за 2023 год</t>
  </si>
  <si>
    <t>План 
на 2024 год</t>
  </si>
  <si>
    <t>Факт
 за 2024 год</t>
  </si>
  <si>
    <t>Финансовые потребности за счет тарифных источников, в том числе:</t>
  </si>
  <si>
    <t>Операционные расходы</t>
  </si>
  <si>
    <t>Расходы на энергетические ресурсы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</si>
  <si>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</si>
  <si>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</si>
  <si>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</si>
  <si>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</si>
  <si>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</si>
  <si>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</si>
  <si>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</si>
  <si>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г. Киров, ул.Всесвятская, д.23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</si>
</sst>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</fills>
  <borders count="2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1">
    <xf numFmtId="0" fontId="0" fillId="0" borderId="0"/>
    <xf numFmtId="0" fontId="3" fillId="0" borderId="1" applyFill="0">
      <alignment horizontal="center" vertical="center" wrapText="1"/>
    </xf>
    <xf numFmtId="0" fontId="3" fillId="0" borderId="1" applyFill="0">
      <alignment horizontal="center" vertical="center"/>
    </xf>
    <xf numFmtId="0" fontId="3" fillId="0" borderId="4" applyFill="0">
      <alignment horizontal="right" vertical="center" wrapText="1" indent="1"/>
    </xf>
    <xf numFmtId="0" fontId="3" fillId="0" borderId="5" applyFill="0">
      <alignment horizontal="right" vertical="center" wrapText="1" indent="1"/>
    </xf>
    <xf numFmtId="0" fontId="6" fillId="0" borderId="6" applyFill="0">
      <alignment horizontal="center" vertical="center" wrapText="1"/>
    </xf>
    <xf numFmtId="0" fontId="6" fillId="0" borderId="4" applyFill="0">
      <alignment horizontal="right" vertical="center" wrapText="1" indent="1"/>
    </xf>
    <xf numFmtId="0" fontId="6" fillId="0" borderId="5" applyFill="0">
      <alignment horizontal="right" vertical="center" wrapText="1" indent="1"/>
    </xf>
    <xf numFmtId="0" fontId="6" fillId="0" borderId="7" applyFill="0">
      <alignment horizontal="center" vertical="center"/>
    </xf>
    <xf numFmtId="0" fontId="6" fillId="0" borderId="0" applyFill="0" applyBorder="0"/>
    <xf numFmtId="0" fontId="6" fillId="0" borderId="4" applyFill="0">
      <alignment horizontal="center" vertical="center" wrapText="1"/>
    </xf>
    <xf numFmtId="0" fontId="6" fillId="0" borderId="10" applyFill="0">
      <alignment horizontal="center" vertical="center" wrapText="1"/>
    </xf>
    <xf numFmtId="0" fontId="6" fillId="0" borderId="11" applyFill="0">
      <alignment horizontal="center" vertical="center" wrapText="1"/>
    </xf>
    <xf numFmtId="0" fontId="6" fillId="0" borderId="12" applyFill="0">
      <alignment horizontal="center" vertical="center" wrapText="1"/>
    </xf>
    <xf numFmtId="0" fontId="6" fillId="0" borderId="5" applyFill="0">
      <alignment horizontal="center" vertical="center" wrapText="1"/>
    </xf>
    <xf numFmtId="0" fontId="6" fillId="0" borderId="13" applyFill="0">
      <alignment horizontal="center" vertical="center" wrapText="1"/>
    </xf>
    <xf numFmtId="0" fontId="6" fillId="0" borderId="14" applyFill="0">
      <alignment horizontal="center" vertical="center" wrapText="1"/>
    </xf>
    <xf numFmtId="0" fontId="6" fillId="0" borderId="7" applyFill="0">
      <alignment horizontal="center" vertical="center" wrapText="1"/>
    </xf>
    <xf numFmtId="0" fontId="6" fillId="0" borderId="15" applyFill="0">
      <alignment vertical="center"/>
    </xf>
    <xf numFmtId="49" fontId="6" fillId="0" borderId="4" applyFill="0">
      <alignment horizontal="center" vertical="center" wrapText="1"/>
    </xf>
    <xf numFmtId="0" fontId="6" fillId="0" borderId="5" applyFill="0">
      <alignment horizontal="left" vertical="center" wrapText="1"/>
    </xf>
    <xf numFmtId="0" fontId="6" fillId="0" borderId="4" applyFill="0">
      <alignment horizontal="center" vertical="center"/>
    </xf>
    <xf numFmtId="4" fontId="6" fillId="3" borderId="4">
      <alignment vertical="center" wrapText="1"/>
    </xf>
    <xf numFmtId="4" fontId="6" fillId="3" borderId="5">
      <alignment vertical="center" wrapText="1"/>
    </xf>
    <xf numFmtId="0" fontId="6" fillId="0" borderId="1" applyFill="0">
      <alignment horizontal="left" vertical="center" wrapText="1"/>
    </xf>
    <xf numFmtId="0" fontId="6" fillId="0" borderId="10" applyFill="0">
      <alignment horizontal="center" vertical="center"/>
    </xf>
    <xf numFmtId="0" fontId="6" fillId="0" borderId="11" applyFill="0">
      <alignment horizontal="center" vertical="center"/>
    </xf>
    <xf numFmtId="0" fontId="6" fillId="0" borderId="13" applyFill="0">
      <alignment horizontal="center" vertical="center"/>
    </xf>
    <xf numFmtId="0" fontId="6" fillId="0" borderId="14" applyFill="0">
      <alignment horizontal="center" vertical="center"/>
    </xf>
    <xf numFmtId="0" fontId="7" fillId="0" borderId="4" applyFill="0">
      <alignment horizontal="center"/>
    </xf>
    <xf numFmtId="0" fontId="6" fillId="0" borderId="5" applyFill="0">
      <alignment horizontal="left" vertical="center" wrapText="1" indent="1"/>
    </xf>
    <xf numFmtId="0" fontId="6" fillId="0" borderId="1" applyFill="0">
      <alignment horizontal="left" vertical="center" wrapText="1" indent="1"/>
    </xf>
    <xf numFmtId="0" fontId="3" fillId="0" borderId="1" applyFill="0">
      <alignment horizontal="left" vertical="center" indent="1"/>
    </xf>
    <xf numFmtId="0" fontId="6" fillId="0" borderId="1" applyFill="0">
      <alignment horizontal="center" vertical="center" wrapText="1"/>
    </xf>
    <xf numFmtId="0" fontId="6" fillId="0" borderId="12" applyFill="0">
      <alignment horizontal="center" vertical="center"/>
    </xf>
    <xf numFmtId="0" fontId="6" fillId="0" borderId="5" applyFill="0">
      <alignment horizontal="left" vertical="center"/>
    </xf>
    <xf numFmtId="0" fontId="6" fillId="0" borderId="1" applyFill="0">
      <alignment horizontal="left" vertical="center"/>
    </xf>
    <xf numFmtId="0" fontId="6" fillId="0" borderId="15" applyFill="0"/>
    <xf numFmtId="49" fontId="6" fillId="0" borderId="4" applyFill="0">
      <alignment horizontal="center" vertical="center"/>
    </xf>
    <xf numFmtId="164" fontId="6" fillId="0" borderId="7" applyFill="0">
      <alignment horizontal="center" vertical="center"/>
    </xf>
    <xf numFmtId="4" fontId="6" fillId="3" borderId="4">
      <alignment horizontal="right" vertical="center" wrapText="1"/>
    </xf>
    <xf numFmtId="164" fontId="6" fillId="0" borderId="4" applyFill="0">
      <alignment horizontal="center" vertical="center"/>
    </xf>
    <xf numFmtId="0" fontId="6" fillId="0" borderId="24" applyFill="0">
      <alignment horizontal="left" vertical="center"/>
    </xf>
    <xf numFmtId="0" fontId="6" fillId="0" borderId="5" applyFill="0">
      <alignment horizontal="left" wrapText="1" indent="1"/>
    </xf>
    <xf numFmtId="0" fontId="6" fillId="0" borderId="24" applyFill="0">
      <alignment horizontal="left" wrapText="1" indent="1"/>
    </xf>
    <xf numFmtId="0" fontId="6" fillId="0" borderId="4" applyFill="0">
      <alignment horizontal="left" vertical="center" wrapText="1"/>
    </xf>
    <xf numFmtId="4" fontId="6" fillId="0" borderId="4" applyFill="0">
      <alignment horizontal="right" vertical="center"/>
    </xf>
    <xf numFmtId="0" fontId="6" fillId="0" borderId="4" applyFill="0">
      <alignment horizontal="left" vertical="center" wrapText="1" indent="1"/>
    </xf>
    <xf numFmtId="0" fontId="6" fillId="0" borderId="24" applyFill="0">
      <alignment horizontal="left" vertical="center" wrapText="1"/>
    </xf>
    <xf numFmtId="0" fontId="6" fillId="0" borderId="24" applyFill="0">
      <alignment horizontal="left" vertical="center" wrapText="1" indent="1"/>
    </xf>
    <xf numFmtId="0" fontId="6" fillId="0" borderId="5" applyFill="0">
      <alignment vertical="center" wrapText="1"/>
    </xf>
  </cellStyleXfs>
  <cellXfs count="121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2" xfId="1" applyFont="1" applyFill="1" applyBorder="1">
      <alignment horizontal="center" vertical="center" wrapText="1"/>
    </xf>
    <xf numFmtId="0" fontId="5" fillId="2" borderId="3" xfId="2" applyFont="1" applyFill="1" applyBorder="1">
      <alignment horizontal="center" vertical="center"/>
    </xf>
    <xf numFmtId="0" fontId="5" fillId="2" borderId="3" xfId="3" applyFont="1" applyFill="1" applyBorder="1">
      <alignment horizontal="right" vertical="center" wrapText="1" indent="1"/>
    </xf>
    <xf numFmtId="0" fontId="5" fillId="2" borderId="3" xfId="4" applyFont="1" applyFill="1" applyBorder="1">
      <alignment horizontal="right" vertical="center" wrapText="1" indent="1"/>
    </xf>
    <xf numFmtId="0" fontId="1" fillId="2" borderId="3" xfId="5" applyFont="1" applyFill="1" applyBorder="1">
      <alignment horizontal="center" vertical="center" wrapText="1"/>
    </xf>
    <xf numFmtId="0" fontId="1" fillId="2" borderId="3" xfId="6" applyFont="1" applyFill="1" applyBorder="1">
      <alignment horizontal="right" vertical="center" wrapText="1" indent="1"/>
    </xf>
    <xf numFmtId="0" fontId="1" fillId="2" borderId="3" xfId="7" applyFont="1" applyFill="1" applyBorder="1">
      <alignment horizontal="right" vertical="center" wrapText="1" indent="1"/>
    </xf>
    <xf numFmtId="0" fontId="1" fillId="2" borderId="3" xfId="8" applyFont="1" applyFill="1" applyBorder="1">
      <alignment horizontal="center" vertical="center"/>
    </xf>
    <xf numFmtId="0" fontId="1" fillId="2" borderId="0" xfId="9" applyFont="1" applyFill="1"/>
    <xf numFmtId="0" fontId="5" fillId="2" borderId="8" xfId="1" applyFont="1" applyFill="1" applyBorder="1">
      <alignment horizontal="center" vertical="center" wrapText="1"/>
    </xf>
    <xf numFmtId="0" fontId="5" fillId="2" borderId="0" xfId="1" applyFont="1" applyFill="1" applyBorder="1">
      <alignment horizontal="center" vertical="center" wrapText="1"/>
    </xf>
    <xf numFmtId="0" fontId="5" fillId="2" borderId="9" xfId="1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2" applyFont="1" applyFill="1" applyBorder="1">
      <alignment horizontal="center" vertical="center" wrapText="1"/>
    </xf>
    <xf numFmtId="0" fontId="1" fillId="2" borderId="3" xfId="13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5" applyFont="1" applyFill="1" applyBorder="1">
      <alignment horizontal="center" vertical="center" wrapText="1"/>
    </xf>
    <xf numFmtId="0" fontId="1" fillId="2" borderId="3" xfId="16" applyFont="1" applyFill="1" applyBorder="1">
      <alignment horizontal="center" vertical="center" wrapText="1"/>
    </xf>
    <xf numFmtId="0" fontId="1" fillId="2" borderId="3" xfId="17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8" applyFont="1" applyFill="1" applyBorder="1" applyAlignment="1">
      <alignment horizontal="center" vertical="center"/>
    </xf>
    <xf numFmtId="49" fontId="1" fillId="2" borderId="3" xfId="19" applyFont="1" applyFill="1" applyBorder="1">
      <alignment horizontal="center" vertical="center" wrapText="1"/>
    </xf>
    <xf numFmtId="0" fontId="1" fillId="2" borderId="3" xfId="20" applyFont="1" applyFill="1" applyBorder="1">
      <alignment horizontal="left" vertical="center" wrapText="1"/>
    </xf>
    <xf numFmtId="0" fontId="1" fillId="2" borderId="3" xfId="21" applyFont="1" applyFill="1" applyBorder="1">
      <alignment horizontal="center" vertical="center"/>
    </xf>
    <xf numFmtId="4" fontId="1" fillId="2" borderId="3" xfId="22" applyFont="1" applyFill="1" applyBorder="1" applyAlignment="1">
      <alignment horizontal="center" vertical="center" wrapText="1"/>
    </xf>
    <xf numFmtId="4" fontId="1" fillId="2" borderId="3" xfId="23" applyFont="1" applyFill="1" applyBorder="1" applyAlignment="1">
      <alignment horizontal="center" vertical="center" wrapText="1"/>
    </xf>
    <xf numFmtId="0" fontId="1" fillId="2" borderId="3" xfId="24" applyFont="1" applyFill="1" applyBorder="1">
      <alignment horizontal="left" vertical="center" wrapText="1"/>
    </xf>
    <xf numFmtId="0" fontId="1" fillId="2" borderId="0" xfId="0" applyFont="1" applyFill="1"/>
    <xf numFmtId="0" fontId="5" fillId="2" borderId="8" xfId="2" applyFont="1" applyFill="1" applyBorder="1">
      <alignment horizontal="center" vertical="center"/>
    </xf>
    <xf numFmtId="0" fontId="5" fillId="2" borderId="0" xfId="2" applyFont="1" applyFill="1" applyBorder="1">
      <alignment horizontal="center" vertical="center"/>
    </xf>
    <xf numFmtId="0" fontId="5" fillId="2" borderId="9" xfId="2" applyFont="1" applyFill="1" applyBorder="1">
      <alignment horizontal="center" vertical="center"/>
    </xf>
    <xf numFmtId="0" fontId="1" fillId="2" borderId="3" xfId="25" applyFont="1" applyFill="1" applyBorder="1">
      <alignment horizontal="center" vertical="center"/>
    </xf>
    <xf numFmtId="0" fontId="1" fillId="2" borderId="3" xfId="26" applyFont="1" applyFill="1" applyBorder="1">
      <alignment horizontal="center" vertical="center"/>
    </xf>
    <xf numFmtId="0" fontId="1" fillId="2" borderId="3" xfId="27" applyFont="1" applyFill="1" applyBorder="1">
      <alignment horizontal="center" vertical="center"/>
    </xf>
    <xf numFmtId="0" fontId="1" fillId="2" borderId="3" xfId="28" applyFont="1" applyFill="1" applyBorder="1">
      <alignment horizontal="center" vertical="center"/>
    </xf>
    <xf numFmtId="0" fontId="8" fillId="2" borderId="3" xfId="29" applyFont="1" applyFill="1" applyBorder="1">
      <alignment horizontal="center"/>
    </xf>
    <xf numFmtId="49" fontId="1" fillId="2" borderId="3" xfId="10" applyNumberFormat="1" applyFont="1" applyFill="1" applyBorder="1">
      <alignment horizontal="center" vertical="center" wrapText="1"/>
    </xf>
    <xf numFmtId="49" fontId="1" fillId="2" borderId="3" xfId="30" applyNumberFormat="1" applyFont="1" applyFill="1" applyBorder="1">
      <alignment horizontal="left" vertical="center" wrapText="1" indent="1"/>
    </xf>
    <xf numFmtId="49" fontId="1" fillId="2" borderId="3" xfId="31" applyNumberFormat="1" applyFont="1" applyFill="1" applyBorder="1">
      <alignment horizontal="left" vertical="center" wrapText="1" indent="1"/>
    </xf>
    <xf numFmtId="49" fontId="1" fillId="2" borderId="3" xfId="30" applyNumberFormat="1" applyFont="1" applyFill="1" applyBorder="1" applyAlignment="1">
      <alignment horizontal="left" vertical="center" wrapText="1"/>
    </xf>
    <xf numFmtId="49" fontId="1" fillId="2" borderId="0" xfId="10" applyNumberFormat="1" applyFont="1" applyFill="1" applyBorder="1">
      <alignment horizontal="center" vertical="center" wrapText="1"/>
    </xf>
    <xf numFmtId="49" fontId="1" fillId="2" borderId="3" xfId="19" applyFont="1" applyFill="1" applyBorder="1">
      <alignment horizontal="center" vertical="center" wrapText="1"/>
    </xf>
    <xf numFmtId="2" fontId="1" fillId="2" borderId="3" xfId="10" applyNumberFormat="1" applyFont="1" applyFill="1" applyBorder="1">
      <alignment horizontal="center" vertical="center" wrapText="1"/>
    </xf>
    <xf numFmtId="2" fontId="1" fillId="2" borderId="3" xfId="14" applyNumberFormat="1" applyFont="1" applyFill="1" applyBorder="1">
      <alignment horizontal="center" vertical="center" wrapText="1"/>
    </xf>
    <xf numFmtId="0" fontId="1" fillId="2" borderId="3" xfId="15" applyFont="1" applyFill="1" applyBorder="1" applyAlignment="1">
      <alignment vertical="center" wrapText="1"/>
    </xf>
    <xf numFmtId="49" fontId="1" fillId="2" borderId="16" xfId="19" applyFont="1" applyFill="1" applyBorder="1" applyAlignment="1">
      <alignment horizontal="left" vertical="center" wrapText="1"/>
    </xf>
    <xf numFmtId="49" fontId="1" fillId="2" borderId="17" xfId="19" applyFont="1" applyFill="1" applyBorder="1" applyAlignment="1">
      <alignment horizontal="left" vertical="center" wrapText="1"/>
    </xf>
    <xf numFmtId="49" fontId="1" fillId="2" borderId="18" xfId="19" applyFont="1" applyFill="1" applyBorder="1" applyAlignment="1">
      <alignment horizontal="left" vertical="center" wrapText="1"/>
    </xf>
    <xf numFmtId="0" fontId="5" fillId="2" borderId="3" xfId="32" applyFont="1" applyFill="1" applyBorder="1" applyAlignment="1">
      <alignment horizontal="center" vertical="center"/>
    </xf>
    <xf numFmtId="0" fontId="1" fillId="2" borderId="19" xfId="33" applyFont="1" applyFill="1" applyBorder="1">
      <alignment horizontal="center" vertical="center" wrapText="1"/>
    </xf>
    <xf numFmtId="0" fontId="1" fillId="2" borderId="20" xfId="33" applyFont="1" applyFill="1" applyBorder="1">
      <alignment horizontal="center" vertical="center" wrapText="1"/>
    </xf>
    <xf numFmtId="0" fontId="1" fillId="2" borderId="21" xfId="33" applyFont="1" applyFill="1" applyBorder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1" fillId="2" borderId="3" xfId="34" applyFont="1" applyFill="1" applyBorder="1">
      <alignment horizontal="center" vertical="center"/>
    </xf>
    <xf numFmtId="0" fontId="1" fillId="2" borderId="3" xfId="35" applyFont="1" applyFill="1" applyBorder="1">
      <alignment horizontal="left" vertical="center"/>
    </xf>
    <xf numFmtId="0" fontId="1" fillId="2" borderId="3" xfId="36" applyFont="1" applyFill="1" applyBorder="1">
      <alignment horizontal="left" vertical="center"/>
    </xf>
    <xf numFmtId="0" fontId="1" fillId="2" borderId="3" xfId="36" applyFont="1" applyFill="1" applyBorder="1">
      <alignment horizontal="left" vertical="center"/>
    </xf>
    <xf numFmtId="0" fontId="1" fillId="2" borderId="3" xfId="37" applyFont="1" applyFill="1" applyBorder="1"/>
    <xf numFmtId="49" fontId="1" fillId="2" borderId="3" xfId="38" applyFont="1" applyFill="1" applyBorder="1">
      <alignment horizontal="center" vertical="center"/>
    </xf>
    <xf numFmtId="0" fontId="1" fillId="2" borderId="3" xfId="30" applyFont="1" applyFill="1" applyBorder="1">
      <alignment horizontal="left" vertical="center" wrapText="1" indent="1"/>
    </xf>
    <xf numFmtId="0" fontId="1" fillId="2" borderId="3" xfId="31" applyFont="1" applyFill="1" applyBorder="1">
      <alignment horizontal="left" vertical="center" wrapText="1" indent="1"/>
    </xf>
    <xf numFmtId="164" fontId="1" fillId="2" borderId="3" xfId="39" applyFont="1" applyFill="1" applyBorder="1">
      <alignment horizontal="center" vertical="center"/>
    </xf>
    <xf numFmtId="4" fontId="1" fillId="2" borderId="3" xfId="40" applyFont="1" applyFill="1" applyBorder="1" applyAlignment="1">
      <alignment horizontal="center" vertical="center" wrapText="1"/>
    </xf>
    <xf numFmtId="164" fontId="1" fillId="2" borderId="3" xfId="41" applyFont="1" applyFill="1" applyBorder="1">
      <alignment horizontal="center" vertical="center"/>
    </xf>
    <xf numFmtId="49" fontId="1" fillId="2" borderId="3" xfId="21" applyNumberFormat="1" applyFont="1" applyFill="1" applyBorder="1">
      <alignment horizontal="center" vertical="center"/>
    </xf>
    <xf numFmtId="49" fontId="1" fillId="2" borderId="0" xfId="21" applyNumberFormat="1" applyFont="1" applyFill="1" applyBorder="1">
      <alignment horizontal="center" vertical="center"/>
    </xf>
    <xf numFmtId="0" fontId="5" fillId="2" borderId="3" xfId="1" applyFont="1" applyFill="1" applyBorder="1">
      <alignment horizontal="center" vertical="center" wrapText="1"/>
    </xf>
    <xf numFmtId="0" fontId="1" fillId="2" borderId="3" xfId="21" applyFont="1" applyFill="1" applyBorder="1">
      <alignment horizontal="center" vertical="center"/>
    </xf>
    <xf numFmtId="0" fontId="1" fillId="2" borderId="3" xfId="42" applyFont="1" applyFill="1" applyBorder="1">
      <alignment horizontal="left" vertical="center"/>
    </xf>
    <xf numFmtId="0" fontId="1" fillId="2" borderId="3" xfId="42" applyFont="1" applyFill="1" applyBorder="1">
      <alignment horizontal="left" vertical="center"/>
    </xf>
    <xf numFmtId="0" fontId="1" fillId="2" borderId="3" xfId="0" applyFont="1" applyFill="1" applyBorder="1" applyAlignment="1">
      <alignment vertical="top"/>
    </xf>
    <xf numFmtId="0" fontId="1" fillId="2" borderId="3" xfId="43" applyFont="1" applyFill="1" applyBorder="1">
      <alignment horizontal="left" wrapText="1" indent="1"/>
    </xf>
    <xf numFmtId="0" fontId="1" fillId="2" borderId="3" xfId="44" applyFont="1" applyFill="1" applyBorder="1">
      <alignment horizontal="left" wrapText="1" indent="1"/>
    </xf>
    <xf numFmtId="0" fontId="1" fillId="2" borderId="3" xfId="45" applyFont="1" applyFill="1" applyBorder="1">
      <alignment horizontal="left" vertical="center" wrapText="1"/>
    </xf>
    <xf numFmtId="4" fontId="1" fillId="2" borderId="3" xfId="46" applyFont="1" applyFill="1" applyBorder="1">
      <alignment horizontal="right" vertical="center"/>
    </xf>
    <xf numFmtId="0" fontId="1" fillId="2" borderId="3" xfId="47" applyFont="1" applyFill="1" applyBorder="1">
      <alignment horizontal="left" vertical="center" wrapText="1" indent="1"/>
    </xf>
    <xf numFmtId="0" fontId="1" fillId="2" borderId="3" xfId="48" applyFont="1" applyFill="1" applyBorder="1">
      <alignment horizontal="left" vertical="center" wrapText="1"/>
    </xf>
    <xf numFmtId="0" fontId="1" fillId="2" borderId="3" xfId="48" applyFont="1" applyFill="1" applyBorder="1">
      <alignment horizontal="left" vertical="center" wrapText="1"/>
    </xf>
    <xf numFmtId="0" fontId="1" fillId="2" borderId="3" xfId="49" applyFont="1" applyFill="1" applyBorder="1">
      <alignment horizontal="left" vertical="center" wrapText="1" indent="1"/>
    </xf>
    <xf numFmtId="0" fontId="1" fillId="2" borderId="3" xfId="50" applyFont="1" applyFill="1" applyBorder="1">
      <alignment vertical="center" wrapText="1"/>
    </xf>
    <xf numFmtId="0" fontId="1" fillId="2" borderId="19" xfId="50" applyFont="1" applyFill="1" applyBorder="1">
      <alignment vertical="center" wrapText="1"/>
    </xf>
    <xf numFmtId="0" fontId="1" fillId="2" borderId="21" xfId="50" applyFont="1" applyFill="1" applyBorder="1">
      <alignment vertical="center" wrapText="1"/>
    </xf>
    <xf numFmtId="49" fontId="1" fillId="2" borderId="8" xfId="21" applyNumberFormat="1" applyFont="1" applyFill="1" applyBorder="1">
      <alignment horizontal="center" vertical="center"/>
    </xf>
    <xf numFmtId="0" fontId="1" fillId="2" borderId="0" xfId="45" applyFont="1" applyFill="1" applyBorder="1">
      <alignment horizontal="left" vertical="center" wrapText="1"/>
    </xf>
    <xf numFmtId="4" fontId="1" fillId="2" borderId="0" xfId="46" applyFont="1" applyFill="1" applyBorder="1">
      <alignment horizontal="right" vertical="center"/>
    </xf>
    <xf numFmtId="4" fontId="1" fillId="2" borderId="0" xfId="22" applyFont="1" applyFill="1" applyBorder="1" applyAlignment="1">
      <alignment horizontal="center" vertical="center" wrapText="1"/>
    </xf>
    <xf numFmtId="4" fontId="1" fillId="2" borderId="9" xfId="22" applyFont="1" applyFill="1" applyBorder="1" applyAlignment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9" xfId="1" applyNumberFormat="1" applyFont="1" applyFill="1" applyBorder="1" applyAlignment="1">
      <alignment horizontal="left" vertical="center" wrapText="1"/>
    </xf>
    <xf numFmtId="49" fontId="1" fillId="2" borderId="21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top"/>
    </xf>
    <xf numFmtId="49" fontId="1" fillId="2" borderId="16" xfId="1" applyNumberFormat="1" applyFont="1" applyFill="1" applyBorder="1" applyAlignment="1">
      <alignment horizontal="left" vertical="center" wrapText="1"/>
    </xf>
    <xf numFmtId="49" fontId="1" fillId="2" borderId="17" xfId="1" applyNumberFormat="1" applyFont="1" applyFill="1" applyBorder="1" applyAlignment="1">
      <alignment horizontal="left" vertical="center" wrapText="1"/>
    </xf>
    <xf numFmtId="49" fontId="1" fillId="2" borderId="18" xfId="1" applyNumberFormat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51">
    <cellStyle name="s1082" xfId="23" xr:uid="{16B32491-E6C6-4D49-B341-43E612AF8A5E}"/>
    <cellStyle name="s1586" xfId="22" xr:uid="{A73A2481-7484-4664-874D-0957A1661DFF}"/>
    <cellStyle name="s173" xfId="14" xr:uid="{D4DBB2B8-4EAA-431D-ACDC-432B5F8BC619}"/>
    <cellStyle name="s1778" xfId="32" xr:uid="{8418232B-FAEF-49D5-A665-541DB586D1FB}"/>
    <cellStyle name="s181" xfId="40" xr:uid="{3F73E004-9C63-46FA-B133-DBE86FC2DFC9}"/>
    <cellStyle name="s1932" xfId="27" xr:uid="{CA952D3B-A4E0-42FD-8A73-8D9395A3E8E9}"/>
    <cellStyle name="s1946" xfId="43" xr:uid="{ECE0C792-46A3-4728-8290-3BB094670CB3}"/>
    <cellStyle name="s1974" xfId="36" xr:uid="{FCEDF356-ADB1-4214-B438-C706BC7F05D3}"/>
    <cellStyle name="s1984" xfId="46" xr:uid="{B21501AE-FC9E-4413-AA22-6C823950E85C}"/>
    <cellStyle name="s2098" xfId="25" xr:uid="{1BE7AF0D-E3B0-4D43-BFFE-83B6D8BFA053}"/>
    <cellStyle name="s231" xfId="10" xr:uid="{6A58726D-C055-46FC-BE99-2283C82CF687}"/>
    <cellStyle name="s2585" xfId="28" xr:uid="{660EAD7E-8AF6-4ECE-888E-53B9EAE96633}"/>
    <cellStyle name="s2693" xfId="2" xr:uid="{9719C46D-3301-451E-83E2-D430FBE27EE4}"/>
    <cellStyle name="s2694" xfId="3" xr:uid="{11158DC4-A887-4E08-84B8-AFC4F00110CC}"/>
    <cellStyle name="s2695" xfId="4" xr:uid="{11495AF5-BEE2-4758-8DC7-66CDBF3A1F56}"/>
    <cellStyle name="s27" xfId="19" xr:uid="{86F5C420-3B68-4409-A71E-B8E69D5ED75C}"/>
    <cellStyle name="s2700" xfId="18" xr:uid="{8A1B1D0C-A136-48D5-8656-E13A0C321FC8}"/>
    <cellStyle name="s2701" xfId="26" xr:uid="{BBAA6C16-F8F4-4F35-B4A6-1E81AA0CD539}"/>
    <cellStyle name="s2705" xfId="29" xr:uid="{AF314B43-3274-43B9-924A-FD681CEEE366}"/>
    <cellStyle name="s2709" xfId="39" xr:uid="{5E3D5EA0-8EC9-497F-8F85-D3073E10E5BC}"/>
    <cellStyle name="s2710" xfId="41" xr:uid="{069E4EB7-6AE0-41A3-BFC6-69EEB6E764AB}"/>
    <cellStyle name="s2716" xfId="42" xr:uid="{9D91A34D-235F-469A-9BBB-6D1DB01E5CA3}"/>
    <cellStyle name="s2717" xfId="44" xr:uid="{BC40FB97-B2A4-4028-A54F-12D56FCA7D72}"/>
    <cellStyle name="s37" xfId="21" xr:uid="{3A8A3554-3F8B-4257-AE97-80D38F1E74E4}"/>
    <cellStyle name="s38" xfId="38" xr:uid="{A2F52F05-9740-4489-B32D-7A3829F0217C}"/>
    <cellStyle name="s43" xfId="9" xr:uid="{544CC6A8-D705-447C-A073-3A2042664324}"/>
    <cellStyle name="s436" xfId="6" xr:uid="{805D4754-55A9-41A1-B89C-248D94469A97}"/>
    <cellStyle name="s437" xfId="7" xr:uid="{B821D1EA-9E5C-403B-938F-B4BE097E783A}"/>
    <cellStyle name="s503" xfId="13" xr:uid="{35626D68-EE02-4198-8D8D-81760BE39631}"/>
    <cellStyle name="s57" xfId="8" xr:uid="{5A621489-612E-4E8E-84AE-ADF471637C16}"/>
    <cellStyle name="s69" xfId="30" xr:uid="{6E2F50BE-790D-4A98-92AC-86C9381BE0E5}"/>
    <cellStyle name="s704" xfId="45" xr:uid="{E20FE023-1445-4343-82C2-BC2A0A963247}"/>
    <cellStyle name="s724" xfId="34" xr:uid="{32917664-5495-49AA-AFB4-6343B2B3EBDA}"/>
    <cellStyle name="s733" xfId="33" xr:uid="{A6F40C26-DEFD-46B0-AE63-26C173FD8F41}"/>
    <cellStyle name="s736" xfId="16" xr:uid="{A3F35AAF-9F31-4BC1-9D87-8D79A39CB230}"/>
    <cellStyle name="s737" xfId="11" xr:uid="{E135482E-0282-4E8A-ABC7-AC94BA058FAD}"/>
    <cellStyle name="s741" xfId="50" xr:uid="{34C80B33-34F5-4D87-BFBB-8E425A9A306E}"/>
    <cellStyle name="s747" xfId="17" xr:uid="{E558D56D-F0C3-468E-AF9C-4A361FBB5CEF}"/>
    <cellStyle name="s749" xfId="15" xr:uid="{51927386-3F0F-45D9-97A6-551EF393FB03}"/>
    <cellStyle name="s760" xfId="20" xr:uid="{51F2A6E6-D77A-4A21-BD7B-BEBE011FDA7D}"/>
    <cellStyle name="s761" xfId="48" xr:uid="{B09ABFA1-3CEB-4902-9E53-2805EDB2CD75}"/>
    <cellStyle name="s77" xfId="49" xr:uid="{4073C1F5-2259-4236-9016-B2DD40BBF7B8}"/>
    <cellStyle name="s805" xfId="1" xr:uid="{3857387E-96E7-42BE-8B97-4EC108DEE3EE}"/>
    <cellStyle name="s806" xfId="12" xr:uid="{8EA8BD07-DB8F-435A-B6D8-C20B6531287D}"/>
    <cellStyle name="s864" xfId="37" xr:uid="{7DE1E99C-4D8E-4AAA-88BC-B0D567F58B22}"/>
    <cellStyle name="s880" xfId="35" xr:uid="{07B74830-9BF6-425A-A628-037FC930EDEC}"/>
    <cellStyle name="s89" xfId="47" xr:uid="{0A860D11-B269-4111-80F8-7AB3F66A00D1}"/>
    <cellStyle name="s90" xfId="31" xr:uid="{92B031A3-5996-4905-9CE7-E3951EA90142}"/>
    <cellStyle name="s970" xfId="5" xr:uid="{21C1593C-6568-488D-AC11-B6B2DDC93102}"/>
    <cellStyle name="s995" xfId="24" xr:uid="{D39F4EEB-6190-434B-AF59-EC1282A44F3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abSelected="1" view="pageBreakPreview" topLeftCell="E1" zoomScale="90" zoomScaleNormal="100" zoomScaleSheetLayoutView="90" workbookViewId="0">
      <selection activeCell="F17" sqref="F17:G18"/>
    </sheetView>
  </sheetViews>
  <sheetFormatPr defaultRowHeight="15" outlineLevelCol="1" x14ac:dyDescent="0.25"/>
  <cols>
    <col min="1" max="1" width="8.42578125" style="1" hidden="1" customWidth="1"/>
    <col min="2" max="3" width="10.7109375" style="1" hidden="1" customWidth="1"/>
    <col min="4" max="4" width="8" hidden="1" customWidth="1"/>
    <col min="5" max="5" width="10.42578125" style="1" customWidth="1"/>
    <col min="6" max="6" width="39.85546875" style="1" customWidth="1"/>
    <col min="7" max="7" width="34.140625" style="1" customWidth="1"/>
    <col min="8" max="8" width="14.140625" style="1" customWidth="1"/>
    <col min="9" max="9" width="11.42578125" style="1" customWidth="1"/>
    <col min="10" max="10" width="10.7109375" style="1" customWidth="1"/>
    <col min="11" max="13" width="11.5703125" style="1" customWidth="1"/>
    <col min="14" max="14" width="11.42578125" style="1" customWidth="1" outlineLevel="1"/>
    <col min="15" max="15" width="9.7109375" style="1" customWidth="1"/>
    <col min="16" max="16" width="11.28515625" style="1" customWidth="1"/>
    <col min="17" max="16384" width="9.140625" style="1"/>
  </cols>
  <sheetData>
    <row r="1" spans="2:15" ht="18" customHeight="1" x14ac:dyDescent="0.25">
      <c r="J1" s="2" t="s">
        <v>0</v>
      </c>
      <c r="K1" s="2"/>
      <c r="L1" s="2"/>
      <c r="M1" s="2"/>
      <c r="N1" s="2"/>
      <c r="O1" s="2"/>
    </row>
    <row r="2" spans="2:15" ht="20.25" customHeight="1" x14ac:dyDescent="0.25">
      <c r="J2" s="2" t="s">
        <v>1</v>
      </c>
      <c r="K2" s="2"/>
      <c r="L2" s="2"/>
      <c r="M2" s="2"/>
      <c r="N2" s="2"/>
      <c r="O2" s="2"/>
    </row>
    <row r="3" spans="2:15" ht="21" customHeight="1" x14ac:dyDescent="0.25">
      <c r="J3" s="2" t="s">
        <v>2</v>
      </c>
      <c r="K3" s="2"/>
      <c r="L3" s="2"/>
      <c r="M3" s="2"/>
      <c r="N3" s="2"/>
      <c r="O3" s="2"/>
    </row>
    <row r="4" spans="2:15" ht="26.25" customHeight="1" x14ac:dyDescent="0.25">
      <c r="J4" s="2" t="s">
        <v>3</v>
      </c>
      <c r="K4" s="2"/>
      <c r="L4" s="2"/>
      <c r="M4" s="2"/>
      <c r="N4" s="2"/>
      <c r="O4" s="2"/>
    </row>
    <row r="5" spans="2:15" ht="20.25" customHeight="1" x14ac:dyDescent="0.25">
      <c r="J5" s="2" t="s">
        <v>4</v>
      </c>
      <c r="K5" s="2"/>
      <c r="L5" s="2"/>
      <c r="M5" s="2"/>
      <c r="N5" s="2"/>
      <c r="O5" s="2"/>
    </row>
    <row r="6" spans="2:15" ht="19.5" customHeight="1" x14ac:dyDescent="0.25">
      <c r="J6" s="2" t="s">
        <v>1</v>
      </c>
      <c r="K6" s="2"/>
      <c r="L6" s="2"/>
      <c r="M6" s="2"/>
      <c r="N6" s="2"/>
      <c r="O6" s="2"/>
    </row>
    <row r="7" spans="2:15" ht="20.25" customHeight="1" x14ac:dyDescent="0.25">
      <c r="J7" s="2" t="s">
        <v>2</v>
      </c>
      <c r="K7" s="2"/>
      <c r="L7" s="2"/>
      <c r="M7" s="2"/>
      <c r="N7" s="2"/>
      <c r="O7" s="2"/>
    </row>
    <row r="8" spans="2:15" ht="21.75" customHeight="1" x14ac:dyDescent="0.25">
      <c r="J8" s="2" t="s">
        <v>5</v>
      </c>
      <c r="K8" s="2"/>
      <c r="L8" s="2"/>
      <c r="M8" s="2"/>
      <c r="N8" s="2"/>
      <c r="O8" s="2"/>
    </row>
    <row r="9" spans="2:15" ht="53.25" customHeight="1" x14ac:dyDescent="0.25">
      <c r="E9" s="3" t="s">
        <v>6</v>
      </c>
      <c r="F9" s="3"/>
      <c r="G9" s="3"/>
      <c r="H9" s="3"/>
      <c r="I9" s="3"/>
      <c r="J9" s="3"/>
      <c r="K9" s="3"/>
      <c r="L9" s="3"/>
      <c r="M9" s="3"/>
      <c r="N9" s="3"/>
    </row>
    <row r="10" spans="2:15" ht="18" customHeight="1" x14ac:dyDescent="0.25">
      <c r="E10" s="4" t="s">
        <v>7</v>
      </c>
      <c r="F10" s="4"/>
      <c r="G10" s="4"/>
      <c r="H10" s="4"/>
      <c r="I10" s="4"/>
      <c r="J10" s="4"/>
      <c r="K10" s="4"/>
      <c r="L10" s="4"/>
      <c r="M10" s="4"/>
      <c r="N10" s="4"/>
    </row>
    <row r="11" spans="2:15" x14ac:dyDescent="0.25">
      <c r="E11" s="5" t="s">
        <v>8</v>
      </c>
      <c r="F11" s="6"/>
      <c r="G11" s="7" t="s">
        <v>9</v>
      </c>
      <c r="H11" s="7"/>
      <c r="I11" s="7"/>
      <c r="J11" s="7"/>
      <c r="K11" s="7"/>
      <c r="L11" s="7"/>
      <c r="M11" s="7"/>
      <c r="N11" s="7"/>
    </row>
    <row r="12" spans="2:15" x14ac:dyDescent="0.25">
      <c r="E12" s="8" t="s">
        <v>10</v>
      </c>
      <c r="F12" s="9"/>
      <c r="G12" s="7" t="s">
        <v>11</v>
      </c>
      <c r="H12" s="7"/>
      <c r="I12" s="7"/>
      <c r="J12" s="7"/>
      <c r="K12" s="7"/>
      <c r="L12" s="7"/>
      <c r="M12" s="7"/>
      <c r="N12" s="7"/>
    </row>
    <row r="13" spans="2:15" x14ac:dyDescent="0.25">
      <c r="E13" s="5" t="s">
        <v>12</v>
      </c>
      <c r="F13" s="6"/>
      <c r="G13" s="7" t="s">
        <v>13</v>
      </c>
      <c r="H13" s="7"/>
      <c r="I13" s="7"/>
      <c r="J13" s="7"/>
      <c r="K13" s="7"/>
      <c r="L13" s="7"/>
      <c r="M13" s="7"/>
      <c r="N13" s="7"/>
    </row>
    <row r="14" spans="2:15" x14ac:dyDescent="0.25">
      <c r="E14" s="8" t="s">
        <v>10</v>
      </c>
      <c r="F14" s="9"/>
      <c r="G14" s="7" t="s">
        <v>93</v>
      </c>
      <c r="H14" s="7"/>
      <c r="I14" s="7"/>
      <c r="J14" s="7"/>
      <c r="K14" s="7"/>
      <c r="L14" s="7"/>
      <c r="M14" s="7"/>
      <c r="N14" s="7"/>
    </row>
    <row r="15" spans="2:15" x14ac:dyDescent="0.25">
      <c r="E15" s="5" t="s">
        <v>14</v>
      </c>
      <c r="F15" s="5"/>
      <c r="G15" s="10" t="s">
        <v>15</v>
      </c>
      <c r="H15" s="10"/>
      <c r="I15" s="10"/>
      <c r="J15" s="10"/>
      <c r="K15" s="10"/>
      <c r="L15" s="10"/>
      <c r="M15" s="10"/>
      <c r="N15" s="10"/>
    </row>
    <row r="16" spans="2:15" ht="42.75" customHeight="1" x14ac:dyDescent="0.25">
      <c r="B16" s="11" t="b">
        <f>REGULATION_METHODS&lt;&gt;"Метод сравнения аналогов"</f>
        <v>1</v>
      </c>
      <c r="E16" s="12" t="s">
        <v>16</v>
      </c>
      <c r="F16" s="13"/>
      <c r="G16" s="13"/>
      <c r="H16" s="13"/>
      <c r="I16" s="13"/>
      <c r="J16" s="13"/>
      <c r="K16" s="13"/>
      <c r="L16" s="13"/>
      <c r="M16" s="13"/>
      <c r="N16" s="14"/>
    </row>
    <row r="17" spans="1:19" x14ac:dyDescent="0.25">
      <c r="B17" s="11" t="e">
        <f>#REF!</f>
        <v>#REF!</v>
      </c>
      <c r="E17" s="15" t="s">
        <v>17</v>
      </c>
      <c r="F17" s="16" t="s">
        <v>18</v>
      </c>
      <c r="G17" s="17"/>
      <c r="H17" s="18" t="s">
        <v>19</v>
      </c>
      <c r="I17" s="19" t="s">
        <v>20</v>
      </c>
      <c r="J17" s="19"/>
      <c r="K17" s="19"/>
      <c r="L17" s="19"/>
      <c r="M17" s="19"/>
      <c r="N17" s="19"/>
    </row>
    <row r="18" spans="1:19" x14ac:dyDescent="0.25">
      <c r="B18" s="11" t="b">
        <f>B16</f>
        <v>1</v>
      </c>
      <c r="E18" s="15"/>
      <c r="F18" s="20"/>
      <c r="G18" s="21"/>
      <c r="H18" s="22"/>
      <c r="I18" s="23" t="s">
        <v>21</v>
      </c>
      <c r="J18" s="23" t="s">
        <v>22</v>
      </c>
      <c r="K18" s="24" t="s">
        <v>23</v>
      </c>
      <c r="L18" s="25" t="s">
        <v>24</v>
      </c>
      <c r="M18" s="25" t="s">
        <v>25</v>
      </c>
      <c r="N18" s="25">
        <v>2029</v>
      </c>
    </row>
    <row r="19" spans="1:19" ht="27" customHeight="1" x14ac:dyDescent="0.25">
      <c r="B19" s="11" t="e">
        <f>#REF!</f>
        <v>#REF!</v>
      </c>
      <c r="E19" s="26">
        <v>1</v>
      </c>
      <c r="F19" s="27" t="s">
        <v>26</v>
      </c>
      <c r="G19" s="27"/>
      <c r="H19" s="28" t="s">
        <v>27</v>
      </c>
      <c r="I19" s="29">
        <v>181.3192</v>
      </c>
      <c r="J19" s="29">
        <v>189.91735646399999</v>
      </c>
      <c r="K19" s="30">
        <v>196.10296476403244</v>
      </c>
      <c r="L19" s="30">
        <v>201.90761252104778</v>
      </c>
      <c r="M19" s="30">
        <v>207.88407785167081</v>
      </c>
      <c r="N19" s="30">
        <v>216.19944096573764</v>
      </c>
    </row>
    <row r="20" spans="1:19" ht="28.5" customHeight="1" x14ac:dyDescent="0.25">
      <c r="B20" s="11" t="e">
        <f>#REF!</f>
        <v>#REF!</v>
      </c>
      <c r="E20" s="26" t="s">
        <v>28</v>
      </c>
      <c r="F20" s="27" t="s">
        <v>29</v>
      </c>
      <c r="G20" s="31"/>
      <c r="H20" s="28" t="s">
        <v>27</v>
      </c>
      <c r="I20" s="29">
        <v>0</v>
      </c>
      <c r="J20" s="29">
        <v>0</v>
      </c>
      <c r="K20" s="30">
        <v>0</v>
      </c>
      <c r="L20" s="30">
        <v>0</v>
      </c>
      <c r="M20" s="30">
        <v>0</v>
      </c>
      <c r="N20" s="30">
        <v>0</v>
      </c>
      <c r="S20" s="32"/>
    </row>
    <row r="21" spans="1:19" x14ac:dyDescent="0.25">
      <c r="B21" s="11" t="b">
        <v>1</v>
      </c>
      <c r="E21" s="33" t="s">
        <v>30</v>
      </c>
      <c r="F21" s="34"/>
      <c r="G21" s="34"/>
      <c r="H21" s="34"/>
      <c r="I21" s="34"/>
      <c r="J21" s="34"/>
      <c r="K21" s="34"/>
      <c r="L21" s="34"/>
      <c r="M21" s="34"/>
      <c r="N21" s="35"/>
    </row>
    <row r="22" spans="1:19" x14ac:dyDescent="0.25">
      <c r="A22" s="11"/>
      <c r="B22" s="11" t="e">
        <f>#REF!</f>
        <v>#REF!</v>
      </c>
      <c r="C22" s="11" t="e">
        <f t="array" ref="C22">INDEX([1]Тарифы!$Y$86:$Y$108,MATCH(#REF!,[1]Тарифы!$X$86:$X$108,0))</f>
        <v>#REF!</v>
      </c>
      <c r="E22" s="15" t="s">
        <v>17</v>
      </c>
      <c r="F22" s="36" t="s">
        <v>31</v>
      </c>
      <c r="G22" s="37"/>
      <c r="H22" s="15" t="s">
        <v>19</v>
      </c>
      <c r="I22" s="19" t="s">
        <v>20</v>
      </c>
      <c r="J22" s="19"/>
      <c r="K22" s="19"/>
      <c r="L22" s="19"/>
      <c r="M22" s="19"/>
      <c r="N22" s="19"/>
    </row>
    <row r="23" spans="1:19" x14ac:dyDescent="0.25">
      <c r="B23" s="11" t="e">
        <f>B22</f>
        <v>#REF!</v>
      </c>
      <c r="E23" s="15"/>
      <c r="F23" s="38"/>
      <c r="G23" s="39"/>
      <c r="H23" s="15"/>
      <c r="I23" s="23" t="s">
        <v>21</v>
      </c>
      <c r="J23" s="23" t="s">
        <v>22</v>
      </c>
      <c r="K23" s="24" t="s">
        <v>23</v>
      </c>
      <c r="L23" s="25" t="s">
        <v>24</v>
      </c>
      <c r="M23" s="25" t="s">
        <v>25</v>
      </c>
      <c r="N23" s="25">
        <v>2029</v>
      </c>
    </row>
    <row r="24" spans="1:19" ht="12.75" customHeight="1" x14ac:dyDescent="0.25">
      <c r="B24" s="11" t="e">
        <f t="array" ref="B24">AND(#REF!,INDEX([1]Тарифы!$AC$86:$AC$108,MATCH($C22,[1]Тарифы!$Y$86:$Y$108,0))&lt;&gt;"Тариф на транспортировку воды")</f>
        <v>#REF!</v>
      </c>
      <c r="E24" s="23">
        <v>1</v>
      </c>
      <c r="F24" s="27" t="s">
        <v>32</v>
      </c>
      <c r="G24" s="31"/>
      <c r="H24" s="40" t="s">
        <v>33</v>
      </c>
      <c r="I24" s="29">
        <v>14.639999999999999</v>
      </c>
      <c r="J24" s="29">
        <v>14.639999999999999</v>
      </c>
      <c r="K24" s="29">
        <v>14.639999999999999</v>
      </c>
      <c r="L24" s="29">
        <v>14.639999999999999</v>
      </c>
      <c r="M24" s="29">
        <v>14.639999999999999</v>
      </c>
      <c r="N24" s="29">
        <v>14.639999999999999</v>
      </c>
    </row>
    <row r="25" spans="1:19" x14ac:dyDescent="0.25">
      <c r="B25" s="11" t="e">
        <f>#REF!</f>
        <v>#REF!</v>
      </c>
      <c r="E25" s="23">
        <v>2</v>
      </c>
      <c r="F25" s="27" t="s">
        <v>34</v>
      </c>
      <c r="G25" s="31"/>
      <c r="H25" s="40" t="s">
        <v>33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</row>
    <row r="26" spans="1:19" x14ac:dyDescent="0.25">
      <c r="B26" s="11" t="e">
        <f>#REF!</f>
        <v>#REF!</v>
      </c>
      <c r="E26" s="23">
        <v>3</v>
      </c>
      <c r="F26" s="27" t="s">
        <v>35</v>
      </c>
      <c r="G26" s="31"/>
      <c r="H26" s="40" t="s">
        <v>33</v>
      </c>
      <c r="I26" s="29">
        <v>14.639999999999999</v>
      </c>
      <c r="J26" s="29">
        <v>14.639999999999999</v>
      </c>
      <c r="K26" s="29">
        <v>14.639999999999999</v>
      </c>
      <c r="L26" s="29">
        <v>14.639999999999999</v>
      </c>
      <c r="M26" s="29">
        <v>14.639999999999999</v>
      </c>
      <c r="N26" s="29">
        <v>14.639999999999999</v>
      </c>
    </row>
    <row r="27" spans="1:19" x14ac:dyDescent="0.25">
      <c r="B27" s="11" t="e">
        <f>AND(#REF!,REGULATION_METHODS&lt;&gt;"Метод сравнения аналогов")</f>
        <v>#REF!</v>
      </c>
      <c r="E27" s="41" t="s">
        <v>36</v>
      </c>
      <c r="F27" s="42" t="s">
        <v>37</v>
      </c>
      <c r="G27" s="43"/>
      <c r="H27" s="40" t="s">
        <v>33</v>
      </c>
      <c r="I27" s="29">
        <v>12.87</v>
      </c>
      <c r="J27" s="29">
        <v>12.87</v>
      </c>
      <c r="K27" s="29">
        <v>12.87</v>
      </c>
      <c r="L27" s="29">
        <v>12.87</v>
      </c>
      <c r="M27" s="29">
        <v>12.87</v>
      </c>
      <c r="N27" s="29">
        <v>12.87</v>
      </c>
    </row>
    <row r="28" spans="1:19" x14ac:dyDescent="0.25">
      <c r="B28" s="11" t="e">
        <f>B27</f>
        <v>#REF!</v>
      </c>
      <c r="E28" s="41" t="s">
        <v>38</v>
      </c>
      <c r="F28" s="42" t="s">
        <v>39</v>
      </c>
      <c r="G28" s="43"/>
      <c r="H28" s="40" t="s">
        <v>33</v>
      </c>
      <c r="I28" s="29">
        <v>1.61</v>
      </c>
      <c r="J28" s="29">
        <v>1.61</v>
      </c>
      <c r="K28" s="29">
        <v>1.61</v>
      </c>
      <c r="L28" s="29">
        <v>1.61</v>
      </c>
      <c r="M28" s="29">
        <v>1.61</v>
      </c>
      <c r="N28" s="29">
        <v>1.61</v>
      </c>
    </row>
    <row r="29" spans="1:19" x14ac:dyDescent="0.25">
      <c r="B29" s="11" t="e">
        <f>B28</f>
        <v>#REF!</v>
      </c>
      <c r="E29" s="41" t="s">
        <v>40</v>
      </c>
      <c r="F29" s="44" t="s">
        <v>41</v>
      </c>
      <c r="G29" s="44"/>
      <c r="H29" s="40" t="s">
        <v>33</v>
      </c>
      <c r="I29" s="29">
        <v>0.16</v>
      </c>
      <c r="J29" s="29">
        <v>0.16</v>
      </c>
      <c r="K29" s="29">
        <v>0.16</v>
      </c>
      <c r="L29" s="29">
        <v>0.16</v>
      </c>
      <c r="M29" s="29">
        <v>0.16</v>
      </c>
      <c r="N29" s="29">
        <v>0.16</v>
      </c>
    </row>
    <row r="30" spans="1:19" x14ac:dyDescent="0.25">
      <c r="B30" s="11"/>
      <c r="E30" s="45" t="s">
        <v>28</v>
      </c>
      <c r="F30" s="45"/>
      <c r="G30" s="45"/>
      <c r="H30" s="45"/>
      <c r="I30" s="45"/>
      <c r="J30" s="45"/>
      <c r="K30" s="45"/>
      <c r="L30" s="45"/>
      <c r="M30" s="45"/>
      <c r="N30" s="45"/>
    </row>
    <row r="31" spans="1:19" ht="15.75" customHeight="1" x14ac:dyDescent="0.25">
      <c r="E31" s="4" t="s">
        <v>42</v>
      </c>
      <c r="F31" s="4"/>
      <c r="G31" s="4"/>
      <c r="H31" s="4"/>
      <c r="I31" s="4"/>
      <c r="J31" s="4"/>
      <c r="K31" s="4"/>
      <c r="L31" s="4"/>
      <c r="M31" s="4"/>
      <c r="N31" s="4"/>
    </row>
    <row r="32" spans="1:19" x14ac:dyDescent="0.25">
      <c r="E32" s="46" t="s">
        <v>17</v>
      </c>
      <c r="F32" s="16" t="s">
        <v>43</v>
      </c>
      <c r="G32" s="17"/>
      <c r="H32" s="15" t="s">
        <v>19</v>
      </c>
      <c r="I32" s="19" t="s">
        <v>20</v>
      </c>
      <c r="J32" s="19"/>
      <c r="K32" s="19"/>
      <c r="L32" s="19"/>
      <c r="M32" s="19"/>
      <c r="N32" s="19"/>
    </row>
    <row r="33" spans="1:14" x14ac:dyDescent="0.25">
      <c r="E33" s="46"/>
      <c r="F33" s="20"/>
      <c r="G33" s="21"/>
      <c r="H33" s="15"/>
      <c r="I33" s="23" t="s">
        <v>21</v>
      </c>
      <c r="J33" s="23" t="s">
        <v>22</v>
      </c>
      <c r="K33" s="24" t="s">
        <v>44</v>
      </c>
      <c r="L33" s="25" t="s">
        <v>45</v>
      </c>
      <c r="M33" s="25" t="s">
        <v>46</v>
      </c>
      <c r="N33" s="25" t="s">
        <v>47</v>
      </c>
    </row>
    <row r="34" spans="1:14" ht="28.5" customHeight="1" x14ac:dyDescent="0.25">
      <c r="E34" s="26" t="s">
        <v>48</v>
      </c>
      <c r="F34" s="27" t="s">
        <v>49</v>
      </c>
      <c r="G34" s="27"/>
      <c r="H34" s="28" t="s">
        <v>27</v>
      </c>
      <c r="I34" s="47">
        <v>275.96263766239269</v>
      </c>
      <c r="J34" s="47">
        <v>287.35985264388518</v>
      </c>
      <c r="K34" s="48">
        <v>309.1764921652034</v>
      </c>
      <c r="L34" s="48">
        <v>317.71828929868263</v>
      </c>
      <c r="M34" s="48">
        <v>323.70534682142801</v>
      </c>
      <c r="N34" s="48">
        <v>373.68174127617306</v>
      </c>
    </row>
    <row r="35" spans="1:14" x14ac:dyDescent="0.25">
      <c r="E35" s="26" t="s">
        <v>50</v>
      </c>
      <c r="F35" s="49" t="s">
        <v>51</v>
      </c>
      <c r="G35" s="49"/>
      <c r="H35" s="28" t="s">
        <v>27</v>
      </c>
      <c r="I35" s="47">
        <v>181.3192</v>
      </c>
      <c r="J35" s="47">
        <v>189.91735646399999</v>
      </c>
      <c r="K35" s="47">
        <v>196.10296476403244</v>
      </c>
      <c r="L35" s="47">
        <v>201.90761252104778</v>
      </c>
      <c r="M35" s="47">
        <v>207.88407785167081</v>
      </c>
      <c r="N35" s="47">
        <v>216.19944096573764</v>
      </c>
    </row>
    <row r="36" spans="1:14" x14ac:dyDescent="0.25">
      <c r="E36" s="26" t="s">
        <v>52</v>
      </c>
      <c r="F36" s="49" t="s">
        <v>53</v>
      </c>
      <c r="G36" s="49"/>
      <c r="H36" s="28" t="s">
        <v>27</v>
      </c>
      <c r="I36" s="47">
        <v>164.04307692307691</v>
      </c>
      <c r="J36" s="47">
        <v>168.96436923076922</v>
      </c>
      <c r="K36" s="47">
        <v>183.83323372307692</v>
      </c>
      <c r="L36" s="47">
        <v>177.51819042307687</v>
      </c>
      <c r="M36" s="47">
        <v>181.95614518365377</v>
      </c>
      <c r="N36" s="47">
        <v>189.23439099099994</v>
      </c>
    </row>
    <row r="37" spans="1:14" ht="27.75" customHeight="1" x14ac:dyDescent="0.25">
      <c r="E37" s="50" t="s">
        <v>54</v>
      </c>
      <c r="F37" s="51"/>
      <c r="G37" s="51"/>
      <c r="H37" s="51"/>
      <c r="I37" s="51"/>
      <c r="J37" s="51"/>
      <c r="K37" s="51"/>
      <c r="L37" s="51"/>
      <c r="M37" s="51"/>
      <c r="N37" s="52"/>
    </row>
    <row r="38" spans="1:14" ht="15" customHeight="1" x14ac:dyDescent="0.25">
      <c r="E38" s="53" t="s">
        <v>55</v>
      </c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2" customHeight="1" x14ac:dyDescent="0.25">
      <c r="E39" s="26" t="s">
        <v>17</v>
      </c>
      <c r="F39" s="19" t="s">
        <v>56</v>
      </c>
      <c r="G39" s="19"/>
      <c r="H39" s="19"/>
      <c r="I39" s="54" t="s">
        <v>57</v>
      </c>
      <c r="J39" s="55"/>
      <c r="K39" s="55"/>
      <c r="L39" s="55"/>
      <c r="M39" s="55"/>
      <c r="N39" s="56"/>
    </row>
    <row r="40" spans="1:14" ht="28.5" customHeight="1" x14ac:dyDescent="0.25">
      <c r="E40" s="26" t="s">
        <v>48</v>
      </c>
      <c r="F40" s="27" t="s">
        <v>26</v>
      </c>
      <c r="G40" s="27"/>
      <c r="H40" s="27"/>
      <c r="I40" s="57" t="s">
        <v>15</v>
      </c>
      <c r="J40" s="58"/>
      <c r="K40" s="58"/>
      <c r="L40" s="58"/>
      <c r="M40" s="58"/>
      <c r="N40" s="59"/>
    </row>
    <row r="41" spans="1:14" ht="29.25" customHeight="1" x14ac:dyDescent="0.25">
      <c r="E41" s="60">
        <v>2</v>
      </c>
      <c r="F41" s="27" t="s">
        <v>29</v>
      </c>
      <c r="G41" s="27"/>
      <c r="H41" s="27"/>
      <c r="I41" s="61"/>
      <c r="J41" s="62"/>
      <c r="K41" s="62"/>
      <c r="L41" s="62"/>
      <c r="M41" s="62"/>
      <c r="N41" s="63"/>
    </row>
    <row r="42" spans="1:14" ht="56.25" customHeight="1" x14ac:dyDescent="0.25">
      <c r="E42" s="64" t="s">
        <v>58</v>
      </c>
      <c r="F42" s="65"/>
      <c r="G42" s="65"/>
      <c r="H42" s="65"/>
      <c r="I42" s="65"/>
      <c r="J42" s="65"/>
      <c r="K42" s="65"/>
      <c r="L42" s="65"/>
      <c r="M42" s="65"/>
      <c r="N42" s="66"/>
    </row>
    <row r="43" spans="1:14" x14ac:dyDescent="0.25">
      <c r="E43" s="15" t="s">
        <v>17</v>
      </c>
      <c r="F43" s="16" t="s">
        <v>43</v>
      </c>
      <c r="G43" s="17"/>
      <c r="H43" s="15" t="s">
        <v>19</v>
      </c>
      <c r="I43" s="19" t="s">
        <v>20</v>
      </c>
      <c r="J43" s="19"/>
      <c r="K43" s="19"/>
      <c r="L43" s="19"/>
      <c r="M43" s="19"/>
      <c r="N43" s="19"/>
    </row>
    <row r="44" spans="1:14" x14ac:dyDescent="0.25">
      <c r="E44" s="15"/>
      <c r="F44" s="20"/>
      <c r="G44" s="21"/>
      <c r="H44" s="15"/>
      <c r="I44" s="23" t="s">
        <v>21</v>
      </c>
      <c r="J44" s="23" t="s">
        <v>22</v>
      </c>
      <c r="K44" s="24" t="s">
        <v>23</v>
      </c>
      <c r="L44" s="23" t="s">
        <v>24</v>
      </c>
      <c r="M44" s="23" t="s">
        <v>25</v>
      </c>
      <c r="N44" s="24" t="s">
        <v>59</v>
      </c>
    </row>
    <row r="45" spans="1:14" ht="15.75" customHeight="1" x14ac:dyDescent="0.25">
      <c r="A45" s="11"/>
      <c r="B45" s="11" t="e">
        <f>OR(B46,B47)</f>
        <v>#REF!</v>
      </c>
      <c r="C45" s="11" t="e">
        <f t="array" ref="C45">INDEX([1]Тарифы!$AB$86:$AB$108,MATCH(#REF!,[1]Тарифы!$Y$86:$Y$108,0))</f>
        <v>#REF!</v>
      </c>
      <c r="E45" s="67">
        <v>1</v>
      </c>
      <c r="F45" s="68" t="s">
        <v>60</v>
      </c>
      <c r="G45" s="69"/>
      <c r="H45" s="69"/>
      <c r="I45" s="69"/>
      <c r="J45" s="69"/>
      <c r="K45" s="69"/>
      <c r="L45" s="70"/>
      <c r="M45" s="70"/>
      <c r="N45" s="71"/>
    </row>
    <row r="46" spans="1:14" ht="15.75" customHeight="1" x14ac:dyDescent="0.25">
      <c r="A46" s="11"/>
      <c r="B46" s="11" t="e">
        <f>AND($C45="Водоснабжение",$C46&lt;&gt;"Тариф на транспортировку воды",$C46&lt;&gt;"Тариф на техническую воду")</f>
        <v>#REF!</v>
      </c>
      <c r="C46" s="11" t="e">
        <f t="array" ref="C46">INDEX([1]Тарифы!$AC$86:$AC$108,MATCH(#REF!,[1]Тарифы!$Y$86:$Y$108,0))</f>
        <v>#REF!</v>
      </c>
      <c r="E46" s="72" t="s">
        <v>50</v>
      </c>
      <c r="F46" s="73" t="s">
        <v>61</v>
      </c>
      <c r="G46" s="74"/>
      <c r="H46" s="75" t="s">
        <v>62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</row>
    <row r="47" spans="1:14" ht="15.75" customHeight="1" x14ac:dyDescent="0.25">
      <c r="B47" s="11" t="e">
        <f>AND($C45="Водоснабжение",OR(region_name&lt;&gt;"Ленинградская область",$C46&lt;&gt;"Тариф на транспортировку воды"),$C46&lt;&gt;"Тариф на техническую воду")</f>
        <v>#REF!</v>
      </c>
      <c r="E47" s="28" t="s">
        <v>52</v>
      </c>
      <c r="F47" s="73" t="s">
        <v>63</v>
      </c>
      <c r="G47" s="74"/>
      <c r="H47" s="77" t="s">
        <v>62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</row>
    <row r="48" spans="1:14" ht="15.75" customHeight="1" x14ac:dyDescent="0.25">
      <c r="B48" s="11" t="e">
        <f>B49</f>
        <v>#REF!</v>
      </c>
      <c r="E48" s="28">
        <v>2</v>
      </c>
      <c r="F48" s="68" t="s">
        <v>64</v>
      </c>
      <c r="G48" s="69"/>
      <c r="H48" s="69"/>
      <c r="I48" s="69"/>
      <c r="J48" s="69"/>
      <c r="K48" s="69"/>
      <c r="L48" s="70"/>
      <c r="M48" s="70"/>
      <c r="N48" s="71"/>
    </row>
    <row r="49" spans="1:14" ht="15.75" customHeight="1" x14ac:dyDescent="0.25">
      <c r="B49" s="11" t="e">
        <f>$C45="Водоснабжение"</f>
        <v>#REF!</v>
      </c>
      <c r="E49" s="28" t="s">
        <v>65</v>
      </c>
      <c r="F49" s="73" t="s">
        <v>66</v>
      </c>
      <c r="G49" s="74"/>
      <c r="H49" s="77" t="s">
        <v>67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1:14" ht="15.75" customHeight="1" x14ac:dyDescent="0.25">
      <c r="B50" s="11" t="e">
        <f>OR(B51,#REF!)</f>
        <v>#REF!</v>
      </c>
      <c r="E50" s="28">
        <v>3</v>
      </c>
      <c r="F50" s="68" t="s">
        <v>68</v>
      </c>
      <c r="G50" s="69"/>
      <c r="H50" s="69"/>
      <c r="I50" s="69"/>
      <c r="J50" s="69"/>
      <c r="K50" s="69"/>
      <c r="L50" s="70"/>
      <c r="M50" s="70"/>
      <c r="N50" s="71"/>
    </row>
    <row r="51" spans="1:14" ht="15.75" customHeight="1" x14ac:dyDescent="0.25">
      <c r="B51" s="11" t="e">
        <f>$C45="Водоснабжение"</f>
        <v>#REF!</v>
      </c>
      <c r="E51" s="28" t="s">
        <v>36</v>
      </c>
      <c r="F51" s="73" t="s">
        <v>69</v>
      </c>
      <c r="G51" s="74"/>
      <c r="H51" s="77" t="s">
        <v>62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</row>
    <row r="52" spans="1:14" ht="15.75" customHeight="1" x14ac:dyDescent="0.25">
      <c r="B52" s="11" t="e">
        <f>#REF!="Водоотведение"</f>
        <v>#REF!</v>
      </c>
      <c r="E52" s="78" t="s">
        <v>38</v>
      </c>
      <c r="F52" s="73" t="s">
        <v>70</v>
      </c>
      <c r="G52" s="74"/>
      <c r="H52" s="77" t="s">
        <v>71</v>
      </c>
      <c r="I52" s="76">
        <v>1.2179487179487181</v>
      </c>
      <c r="J52" s="76">
        <v>1.2179487179487181</v>
      </c>
      <c r="K52" s="76">
        <v>1.2179487179487181</v>
      </c>
      <c r="L52" s="76">
        <v>1.2179487179487181</v>
      </c>
      <c r="M52" s="76">
        <v>1.2179487179487181</v>
      </c>
      <c r="N52" s="76">
        <v>1.2179487179487181</v>
      </c>
    </row>
    <row r="53" spans="1:14" ht="15.75" customHeight="1" x14ac:dyDescent="0.25">
      <c r="B53" s="11"/>
      <c r="E53" s="79" t="s">
        <v>72</v>
      </c>
      <c r="F53" s="79"/>
      <c r="G53" s="79"/>
      <c r="H53" s="79"/>
      <c r="I53" s="79"/>
      <c r="J53" s="79"/>
      <c r="K53" s="79"/>
      <c r="L53" s="79"/>
      <c r="M53" s="79"/>
      <c r="N53" s="79"/>
    </row>
    <row r="54" spans="1:14" ht="43.5" customHeight="1" x14ac:dyDescent="0.25">
      <c r="B54" s="11" t="b">
        <v>1</v>
      </c>
      <c r="E54" s="80" t="s">
        <v>73</v>
      </c>
      <c r="F54" s="80"/>
      <c r="G54" s="80"/>
      <c r="H54" s="80"/>
      <c r="I54" s="80"/>
      <c r="J54" s="80"/>
      <c r="K54" s="80"/>
      <c r="L54" s="80"/>
      <c r="M54" s="80"/>
      <c r="N54" s="80"/>
    </row>
    <row r="55" spans="1:14" x14ac:dyDescent="0.25">
      <c r="B55" s="11" t="b">
        <v>1</v>
      </c>
      <c r="E55" s="81" t="s">
        <v>17</v>
      </c>
      <c r="F55" s="15" t="s">
        <v>43</v>
      </c>
      <c r="G55" s="15"/>
      <c r="H55" s="15"/>
      <c r="I55" s="19" t="s">
        <v>20</v>
      </c>
      <c r="J55" s="19"/>
      <c r="K55" s="19"/>
      <c r="L55" s="19"/>
      <c r="M55" s="19"/>
      <c r="N55" s="19"/>
    </row>
    <row r="56" spans="1:14" x14ac:dyDescent="0.25">
      <c r="B56" s="11" t="b">
        <v>1</v>
      </c>
      <c r="E56" s="81"/>
      <c r="F56" s="15"/>
      <c r="G56" s="15"/>
      <c r="H56" s="15"/>
      <c r="I56" s="23" t="s">
        <v>21</v>
      </c>
      <c r="J56" s="23" t="s">
        <v>22</v>
      </c>
      <c r="K56" s="24" t="s">
        <v>23</v>
      </c>
      <c r="L56" s="23" t="s">
        <v>24</v>
      </c>
      <c r="M56" s="23" t="s">
        <v>25</v>
      </c>
      <c r="N56" s="24" t="s">
        <v>59</v>
      </c>
    </row>
    <row r="57" spans="1:14" ht="13.5" customHeight="1" x14ac:dyDescent="0.25">
      <c r="A57" s="11"/>
      <c r="B57" s="11" t="e">
        <f>B45</f>
        <v>#REF!</v>
      </c>
      <c r="C57" s="11" t="e">
        <f t="array" ref="C57">INDEX([1]Тарифы!$AB$86:$AB$108,MATCH($C58,[1]Тарифы!$Y$86:$Y$108,0))</f>
        <v>#REF!</v>
      </c>
      <c r="E57" s="67">
        <v>1</v>
      </c>
      <c r="F57" s="68" t="s">
        <v>60</v>
      </c>
      <c r="G57" s="69"/>
      <c r="H57" s="69"/>
      <c r="I57" s="69"/>
      <c r="J57" s="69"/>
      <c r="K57" s="82"/>
      <c r="L57" s="83"/>
      <c r="M57" s="83"/>
      <c r="N57" s="84"/>
    </row>
    <row r="58" spans="1:14" ht="13.5" customHeight="1" x14ac:dyDescent="0.25">
      <c r="A58" s="11"/>
      <c r="B58" s="11" t="e">
        <f>B46</f>
        <v>#REF!</v>
      </c>
      <c r="C58" s="11" t="e">
        <f t="array" ref="C58">INDEX([1]Тарифы!$Y$86:$Y$108,MATCH(#REF!,[1]Тарифы!$X$86:$X$108,0))</f>
        <v>#REF!</v>
      </c>
      <c r="E58" s="72" t="s">
        <v>50</v>
      </c>
      <c r="F58" s="85" t="s">
        <v>61</v>
      </c>
      <c r="G58" s="86"/>
      <c r="H58" s="77" t="s">
        <v>62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</row>
    <row r="59" spans="1:14" ht="13.5" customHeight="1" x14ac:dyDescent="0.25">
      <c r="B59" s="11" t="e">
        <f>B58</f>
        <v>#REF!</v>
      </c>
      <c r="E59" s="28"/>
      <c r="F59" s="87" t="s">
        <v>74</v>
      </c>
      <c r="G59" s="87"/>
      <c r="H59" s="88"/>
      <c r="I59" s="29" t="s">
        <v>75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</row>
    <row r="60" spans="1:14" ht="13.5" customHeight="1" x14ac:dyDescent="0.25">
      <c r="B60" s="11" t="e">
        <f>B47</f>
        <v>#REF!</v>
      </c>
      <c r="E60" s="28" t="s">
        <v>52</v>
      </c>
      <c r="F60" s="89" t="s">
        <v>63</v>
      </c>
      <c r="G60" s="89"/>
      <c r="H60" s="77" t="s">
        <v>62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</row>
    <row r="61" spans="1:14" ht="13.5" customHeight="1" x14ac:dyDescent="0.25">
      <c r="B61" s="11" t="e">
        <f>B60</f>
        <v>#REF!</v>
      </c>
      <c r="E61" s="28"/>
      <c r="F61" s="87" t="s">
        <v>74</v>
      </c>
      <c r="G61" s="87"/>
      <c r="H61" s="88"/>
      <c r="I61" s="29" t="s">
        <v>75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</row>
    <row r="62" spans="1:14" ht="13.5" customHeight="1" x14ac:dyDescent="0.25">
      <c r="B62" s="11" t="e">
        <f>B48</f>
        <v>#REF!</v>
      </c>
      <c r="E62" s="28">
        <v>2</v>
      </c>
      <c r="F62" s="27" t="s">
        <v>64</v>
      </c>
      <c r="G62" s="31"/>
      <c r="H62" s="31"/>
      <c r="I62" s="31"/>
      <c r="J62" s="31"/>
      <c r="K62" s="90"/>
      <c r="L62" s="91"/>
      <c r="M62" s="91"/>
      <c r="N62" s="84"/>
    </row>
    <row r="63" spans="1:14" ht="13.5" customHeight="1" x14ac:dyDescent="0.25">
      <c r="B63" s="11" t="e">
        <f>B49</f>
        <v>#REF!</v>
      </c>
      <c r="E63" s="28" t="s">
        <v>65</v>
      </c>
      <c r="F63" s="73" t="s">
        <v>66</v>
      </c>
      <c r="G63" s="92"/>
      <c r="H63" s="77" t="s">
        <v>62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</row>
    <row r="64" spans="1:14" ht="13.5" customHeight="1" x14ac:dyDescent="0.25">
      <c r="B64" s="11" t="e">
        <f>B63</f>
        <v>#REF!</v>
      </c>
      <c r="E64" s="28"/>
      <c r="F64" s="87" t="s">
        <v>74</v>
      </c>
      <c r="G64" s="87"/>
      <c r="H64" s="88"/>
      <c r="I64" s="29" t="s">
        <v>75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</row>
    <row r="65" spans="2:14" ht="13.5" customHeight="1" x14ac:dyDescent="0.25">
      <c r="B65" s="11" t="e">
        <f>B50</f>
        <v>#REF!</v>
      </c>
      <c r="E65" s="28">
        <v>3</v>
      </c>
      <c r="F65" s="27" t="s">
        <v>68</v>
      </c>
      <c r="G65" s="31"/>
      <c r="H65" s="31"/>
      <c r="I65" s="31"/>
      <c r="J65" s="31"/>
      <c r="K65" s="90"/>
      <c r="L65" s="91"/>
      <c r="M65" s="91"/>
      <c r="N65" s="84"/>
    </row>
    <row r="66" spans="2:14" ht="13.5" customHeight="1" x14ac:dyDescent="0.25">
      <c r="B66" s="11" t="e">
        <f>B51</f>
        <v>#REF!</v>
      </c>
      <c r="E66" s="28" t="s">
        <v>36</v>
      </c>
      <c r="F66" s="73" t="s">
        <v>69</v>
      </c>
      <c r="G66" s="92"/>
      <c r="H66" s="77" t="s">
        <v>62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2:14" ht="13.5" customHeight="1" x14ac:dyDescent="0.25">
      <c r="B67" s="11" t="e">
        <f>B66</f>
        <v>#REF!</v>
      </c>
      <c r="E67" s="93"/>
      <c r="F67" s="94" t="s">
        <v>74</v>
      </c>
      <c r="G67" s="95"/>
      <c r="H67" s="88"/>
      <c r="I67" s="29" t="s">
        <v>75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</row>
    <row r="68" spans="2:14" ht="13.5" customHeight="1" x14ac:dyDescent="0.25">
      <c r="B68" s="11" t="e">
        <f>#REF!</f>
        <v>#REF!</v>
      </c>
      <c r="E68" s="78" t="s">
        <v>38</v>
      </c>
      <c r="F68" s="73" t="s">
        <v>70</v>
      </c>
      <c r="G68" s="92"/>
      <c r="H68" s="77" t="s">
        <v>62</v>
      </c>
      <c r="I68" s="29">
        <v>1.2179487179487181</v>
      </c>
      <c r="J68" s="29">
        <v>1.2179487179487181</v>
      </c>
      <c r="K68" s="29">
        <v>1.2179487179487181</v>
      </c>
      <c r="L68" s="29">
        <v>1.2179487179487181</v>
      </c>
      <c r="M68" s="29">
        <v>1.22</v>
      </c>
      <c r="N68" s="29">
        <v>1.2179487179487181</v>
      </c>
    </row>
    <row r="69" spans="2:14" ht="13.5" customHeight="1" x14ac:dyDescent="0.25">
      <c r="B69" s="11" t="e">
        <f>B68</f>
        <v>#REF!</v>
      </c>
      <c r="E69" s="78"/>
      <c r="F69" s="87" t="s">
        <v>74</v>
      </c>
      <c r="G69" s="87"/>
      <c r="H69" s="88"/>
      <c r="I69" s="29" t="s">
        <v>75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</row>
    <row r="70" spans="2:14" ht="13.5" hidden="1" customHeight="1" x14ac:dyDescent="0.25">
      <c r="B70" s="11"/>
      <c r="E70" s="96"/>
      <c r="F70" s="97"/>
      <c r="G70" s="97"/>
      <c r="H70" s="98"/>
      <c r="I70" s="99"/>
      <c r="J70" s="99"/>
      <c r="K70" s="99"/>
      <c r="L70" s="99"/>
      <c r="M70" s="99"/>
      <c r="N70" s="100"/>
    </row>
    <row r="71" spans="2:14" ht="15.75" customHeight="1" x14ac:dyDescent="0.25">
      <c r="E71" s="12" t="s">
        <v>76</v>
      </c>
      <c r="F71" s="13"/>
      <c r="G71" s="13"/>
      <c r="H71" s="13"/>
      <c r="I71" s="13"/>
      <c r="J71" s="13"/>
      <c r="K71" s="13"/>
      <c r="L71" s="13"/>
      <c r="M71" s="13"/>
      <c r="N71" s="14"/>
    </row>
    <row r="72" spans="2:14" ht="27.75" customHeight="1" x14ac:dyDescent="0.25">
      <c r="E72" s="101" t="s">
        <v>17</v>
      </c>
      <c r="F72" s="102" t="s">
        <v>43</v>
      </c>
      <c r="G72" s="102"/>
      <c r="H72" s="23" t="s">
        <v>19</v>
      </c>
      <c r="I72" s="103" t="s">
        <v>77</v>
      </c>
      <c r="J72" s="103" t="s">
        <v>78</v>
      </c>
      <c r="K72" s="103" t="s">
        <v>79</v>
      </c>
      <c r="L72" s="103" t="s">
        <v>80</v>
      </c>
      <c r="M72" s="103" t="s">
        <v>81</v>
      </c>
      <c r="N72" s="103" t="s">
        <v>82</v>
      </c>
    </row>
    <row r="73" spans="2:14" ht="12.75" customHeight="1" x14ac:dyDescent="0.25">
      <c r="E73" s="101" t="s">
        <v>48</v>
      </c>
      <c r="F73" s="104" t="s">
        <v>83</v>
      </c>
      <c r="G73" s="105"/>
      <c r="H73" s="23"/>
      <c r="I73" s="106">
        <v>187.24110194277628</v>
      </c>
      <c r="J73" s="106">
        <v>287.93400000000003</v>
      </c>
      <c r="K73" s="106">
        <v>207.37551838546997</v>
      </c>
      <c r="L73" s="106">
        <v>618.79639999999995</v>
      </c>
      <c r="M73" s="106">
        <v>275.96263766239269</v>
      </c>
      <c r="N73" s="106">
        <v>167.53199999999998</v>
      </c>
    </row>
    <row r="74" spans="2:14" ht="11.25" customHeight="1" x14ac:dyDescent="0.25">
      <c r="E74" s="101" t="s">
        <v>50</v>
      </c>
      <c r="F74" s="107" t="s">
        <v>84</v>
      </c>
      <c r="G74" s="107"/>
      <c r="H74" s="101" t="s">
        <v>27</v>
      </c>
      <c r="I74" s="108">
        <v>140.14484287150401</v>
      </c>
      <c r="J74" s="108">
        <v>151.85400000000001</v>
      </c>
      <c r="K74" s="106">
        <v>161.66505362459176</v>
      </c>
      <c r="L74" s="106">
        <v>202.267</v>
      </c>
      <c r="M74" s="106">
        <v>181.3192</v>
      </c>
      <c r="N74" s="106">
        <v>42.540999999999997</v>
      </c>
    </row>
    <row r="75" spans="2:14" x14ac:dyDescent="0.25">
      <c r="E75" s="101" t="s">
        <v>52</v>
      </c>
      <c r="F75" s="107" t="s">
        <v>85</v>
      </c>
      <c r="G75" s="107"/>
      <c r="H75" s="101" t="s">
        <v>27</v>
      </c>
      <c r="I75" s="108">
        <v>46.838976501305488</v>
      </c>
      <c r="J75" s="108">
        <v>136.08000000000001</v>
      </c>
      <c r="K75" s="106">
        <v>50.899613577023501</v>
      </c>
      <c r="L75" s="106">
        <v>410.70639999999997</v>
      </c>
      <c r="M75" s="106">
        <v>164.04307692307691</v>
      </c>
      <c r="N75" s="106">
        <v>118.67100000000001</v>
      </c>
    </row>
    <row r="76" spans="2:14" x14ac:dyDescent="0.25">
      <c r="E76" s="101" t="s">
        <v>28</v>
      </c>
      <c r="F76" s="107" t="s">
        <v>86</v>
      </c>
      <c r="G76" s="107"/>
      <c r="H76" s="101" t="s">
        <v>87</v>
      </c>
      <c r="I76" s="108">
        <v>11</v>
      </c>
      <c r="J76" s="108">
        <v>34.379999999999995</v>
      </c>
      <c r="K76" s="106">
        <v>11</v>
      </c>
      <c r="L76" s="106">
        <v>44.24</v>
      </c>
      <c r="M76" s="106">
        <v>14.639999999999999</v>
      </c>
      <c r="N76" s="106">
        <v>14.66</v>
      </c>
    </row>
    <row r="77" spans="2:14" ht="15" customHeight="1" x14ac:dyDescent="0.25">
      <c r="E77" s="101" t="s">
        <v>72</v>
      </c>
      <c r="F77" s="109" t="s">
        <v>88</v>
      </c>
      <c r="G77" s="110"/>
      <c r="H77" s="110"/>
      <c r="I77" s="110"/>
      <c r="J77" s="110"/>
      <c r="K77" s="110"/>
      <c r="L77" s="110"/>
      <c r="M77" s="110"/>
      <c r="N77" s="111"/>
    </row>
    <row r="78" spans="2:14" x14ac:dyDescent="0.25">
      <c r="E78" s="101" t="s">
        <v>36</v>
      </c>
      <c r="F78" s="112" t="s">
        <v>61</v>
      </c>
      <c r="G78" s="112"/>
      <c r="H78" s="101" t="s">
        <v>62</v>
      </c>
      <c r="I78" s="113">
        <v>0</v>
      </c>
      <c r="J78" s="113">
        <v>0</v>
      </c>
      <c r="K78" s="106">
        <v>0</v>
      </c>
      <c r="L78" s="106">
        <v>0</v>
      </c>
      <c r="M78" s="106">
        <v>0</v>
      </c>
      <c r="N78" s="106">
        <v>0</v>
      </c>
    </row>
    <row r="79" spans="2:14" x14ac:dyDescent="0.25">
      <c r="E79" s="101" t="s">
        <v>38</v>
      </c>
      <c r="F79" s="112" t="s">
        <v>63</v>
      </c>
      <c r="G79" s="112"/>
      <c r="H79" s="101" t="s">
        <v>62</v>
      </c>
      <c r="I79" s="113">
        <v>0</v>
      </c>
      <c r="J79" s="113">
        <v>0</v>
      </c>
      <c r="K79" s="106">
        <v>0</v>
      </c>
      <c r="L79" s="106">
        <v>0</v>
      </c>
      <c r="M79" s="106">
        <v>0</v>
      </c>
      <c r="N79" s="106">
        <v>0</v>
      </c>
    </row>
    <row r="80" spans="2:14" ht="17.25" customHeight="1" x14ac:dyDescent="0.25">
      <c r="E80" s="101" t="s">
        <v>40</v>
      </c>
      <c r="F80" s="112" t="s">
        <v>66</v>
      </c>
      <c r="G80" s="112"/>
      <c r="H80" s="101" t="s">
        <v>62</v>
      </c>
      <c r="I80" s="113">
        <v>0</v>
      </c>
      <c r="J80" s="113">
        <v>0</v>
      </c>
      <c r="K80" s="106">
        <v>0</v>
      </c>
      <c r="L80" s="106">
        <v>0</v>
      </c>
      <c r="M80" s="106">
        <v>0</v>
      </c>
      <c r="N80" s="106">
        <v>0</v>
      </c>
    </row>
    <row r="81" spans="5:14" ht="12" customHeight="1" x14ac:dyDescent="0.25">
      <c r="E81" s="12" t="s">
        <v>89</v>
      </c>
      <c r="F81" s="13"/>
      <c r="G81" s="13"/>
      <c r="H81" s="13"/>
      <c r="I81" s="13"/>
      <c r="J81" s="13"/>
      <c r="K81" s="13"/>
      <c r="L81" s="13"/>
      <c r="M81" s="13"/>
      <c r="N81" s="14"/>
    </row>
    <row r="82" spans="5:14" x14ac:dyDescent="0.25">
      <c r="E82" s="15" t="s">
        <v>17</v>
      </c>
      <c r="F82" s="15" t="s">
        <v>90</v>
      </c>
      <c r="G82" s="114"/>
      <c r="H82" s="15" t="s">
        <v>19</v>
      </c>
      <c r="I82" s="15" t="s">
        <v>20</v>
      </c>
      <c r="J82" s="115"/>
      <c r="K82" s="115"/>
      <c r="L82" s="115"/>
      <c r="M82" s="115"/>
      <c r="N82" s="115"/>
    </row>
    <row r="83" spans="5:14" x14ac:dyDescent="0.25">
      <c r="E83" s="15"/>
      <c r="F83" s="114"/>
      <c r="G83" s="114"/>
      <c r="H83" s="114"/>
      <c r="I83" s="60" t="s">
        <v>21</v>
      </c>
      <c r="J83" s="60" t="s">
        <v>22</v>
      </c>
      <c r="K83" s="60" t="s">
        <v>23</v>
      </c>
      <c r="L83" s="60" t="s">
        <v>24</v>
      </c>
      <c r="M83" s="60" t="s">
        <v>25</v>
      </c>
      <c r="N83" s="60" t="s">
        <v>59</v>
      </c>
    </row>
    <row r="84" spans="5:14" ht="14.25" customHeight="1" x14ac:dyDescent="0.25">
      <c r="E84" s="60">
        <v>1</v>
      </c>
      <c r="F84" s="116" t="s">
        <v>91</v>
      </c>
      <c r="G84" s="116"/>
      <c r="H84" s="117" t="s">
        <v>27</v>
      </c>
      <c r="I84" s="60" t="s">
        <v>75</v>
      </c>
      <c r="J84" s="60" t="s">
        <v>75</v>
      </c>
      <c r="K84" s="60" t="s">
        <v>75</v>
      </c>
      <c r="L84" s="60" t="s">
        <v>75</v>
      </c>
      <c r="M84" s="60"/>
      <c r="N84" s="60" t="s">
        <v>75</v>
      </c>
    </row>
    <row r="85" spans="5:14" ht="14.25" customHeight="1" x14ac:dyDescent="0.25">
      <c r="E85" s="118"/>
      <c r="F85" s="119"/>
      <c r="G85" s="119"/>
      <c r="H85" s="120"/>
      <c r="I85" s="118"/>
      <c r="J85" s="118"/>
      <c r="K85" s="118"/>
      <c r="L85" s="118"/>
      <c r="M85" s="118"/>
      <c r="N85" s="118"/>
    </row>
    <row r="86" spans="5:14" ht="6.75" customHeight="1" x14ac:dyDescent="0.25">
      <c r="E86" s="118"/>
      <c r="F86" s="119"/>
      <c r="G86" s="119"/>
      <c r="H86" s="120"/>
      <c r="I86" s="118"/>
      <c r="J86" s="118"/>
      <c r="K86" s="118"/>
      <c r="L86" s="118"/>
      <c r="M86" s="118"/>
      <c r="N86" s="118"/>
    </row>
    <row r="87" spans="5:14" ht="6.75" customHeight="1" x14ac:dyDescent="0.25">
      <c r="E87" s="118"/>
      <c r="F87" s="119"/>
      <c r="G87" s="119"/>
      <c r="H87" s="120"/>
      <c r="I87" s="118"/>
      <c r="J87" s="118"/>
      <c r="K87" s="118"/>
      <c r="L87" s="118"/>
      <c r="M87" s="118"/>
      <c r="N87" s="118"/>
    </row>
    <row r="88" spans="5:14" ht="6.75" customHeight="1" x14ac:dyDescent="0.25"/>
    <row r="89" spans="5:14" ht="6.75" customHeight="1" x14ac:dyDescent="0.25"/>
    <row r="90" spans="5:14" ht="6.75" customHeight="1" x14ac:dyDescent="0.25"/>
    <row r="91" spans="5:14" x14ac:dyDescent="0.25">
      <c r="G91" s="1" t="s">
        <v>92</v>
      </c>
    </row>
  </sheetData>
  <mergeCells count="93">
    <mergeCell ref="F84:G84"/>
    <mergeCell ref="F77:N77"/>
    <mergeCell ref="F78:G78"/>
    <mergeCell ref="F79:G79"/>
    <mergeCell ref="F80:G80"/>
    <mergeCell ref="E81:N81"/>
    <mergeCell ref="E82:E83"/>
    <mergeCell ref="F82:G83"/>
    <mergeCell ref="H82:H83"/>
    <mergeCell ref="I82:N82"/>
    <mergeCell ref="E71:N71"/>
    <mergeCell ref="F72:G72"/>
    <mergeCell ref="F73:G73"/>
    <mergeCell ref="F74:G74"/>
    <mergeCell ref="F75:G75"/>
    <mergeCell ref="F76:G76"/>
    <mergeCell ref="F63:G63"/>
    <mergeCell ref="F64:G64"/>
    <mergeCell ref="F65:K65"/>
    <mergeCell ref="F66:G66"/>
    <mergeCell ref="F68:G68"/>
    <mergeCell ref="F69:G69"/>
    <mergeCell ref="F57:K57"/>
    <mergeCell ref="F58:G58"/>
    <mergeCell ref="F59:G59"/>
    <mergeCell ref="F60:G60"/>
    <mergeCell ref="F61:G61"/>
    <mergeCell ref="F62:K62"/>
    <mergeCell ref="F51:G51"/>
    <mergeCell ref="F52:G52"/>
    <mergeCell ref="E53:N53"/>
    <mergeCell ref="E54:N54"/>
    <mergeCell ref="E55:E56"/>
    <mergeCell ref="F55:G56"/>
    <mergeCell ref="H55:H56"/>
    <mergeCell ref="I55:N55"/>
    <mergeCell ref="F45:K45"/>
    <mergeCell ref="F46:G46"/>
    <mergeCell ref="F47:G47"/>
    <mergeCell ref="F48:K48"/>
    <mergeCell ref="F49:G49"/>
    <mergeCell ref="F50:K50"/>
    <mergeCell ref="F40:H40"/>
    <mergeCell ref="I40:N41"/>
    <mergeCell ref="F41:H41"/>
    <mergeCell ref="E42:N42"/>
    <mergeCell ref="E43:E44"/>
    <mergeCell ref="F43:G44"/>
    <mergeCell ref="H43:H44"/>
    <mergeCell ref="I43:N43"/>
    <mergeCell ref="F34:G34"/>
    <mergeCell ref="F35:G35"/>
    <mergeCell ref="F36:G36"/>
    <mergeCell ref="E37:N37"/>
    <mergeCell ref="E38:N38"/>
    <mergeCell ref="F39:H39"/>
    <mergeCell ref="I39:N39"/>
    <mergeCell ref="E30:N30"/>
    <mergeCell ref="E31:N31"/>
    <mergeCell ref="E32:E33"/>
    <mergeCell ref="F32:G33"/>
    <mergeCell ref="H32:H33"/>
    <mergeCell ref="I32:N32"/>
    <mergeCell ref="F24:G24"/>
    <mergeCell ref="F25:G25"/>
    <mergeCell ref="F26:G26"/>
    <mergeCell ref="F27:G27"/>
    <mergeCell ref="F28:G28"/>
    <mergeCell ref="F29:G29"/>
    <mergeCell ref="F20:G20"/>
    <mergeCell ref="E21:N21"/>
    <mergeCell ref="E22:E23"/>
    <mergeCell ref="F22:G23"/>
    <mergeCell ref="H22:H23"/>
    <mergeCell ref="I22:N22"/>
    <mergeCell ref="E16:N16"/>
    <mergeCell ref="E17:E18"/>
    <mergeCell ref="F17:G18"/>
    <mergeCell ref="H17:H18"/>
    <mergeCell ref="I17:N17"/>
    <mergeCell ref="F19:G19"/>
    <mergeCell ref="E13:F13"/>
    <mergeCell ref="G13:N13"/>
    <mergeCell ref="E14:F14"/>
    <mergeCell ref="G14:N14"/>
    <mergeCell ref="E15:F15"/>
    <mergeCell ref="G15:N15"/>
    <mergeCell ref="E9:N9"/>
    <mergeCell ref="E10:N10"/>
    <mergeCell ref="E11:F11"/>
    <mergeCell ref="G11:N11"/>
    <mergeCell ref="E12:F12"/>
    <mergeCell ref="G12:N12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2025-09-09T07:10:39Z</dcterms:modified>
</cp:coreProperties>
</file>