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13_ncr:1_{2A76B376-04AD-43FC-B0E9-C473C0F6DFDA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definedNames>
    <definedName name="region_name">[1]Титульный!$AD$11</definedName>
    <definedName name="REGULATION_METHODS">[1]Титульный!$AD$62</definedName>
    <definedName name="_xlnm.Print_Area" localSheetId="0">Лист1!$A$1:$O$91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69" i="1" s="1"/>
  <c r="C58" i="1" a="1"/>
  <c r="C58" i="1" s="1"/>
  <c r="C57" i="1" s="1" a="1"/>
  <c r="C57" i="1" s="1"/>
  <c r="B52" i="1"/>
  <c r="B50" i="1"/>
  <c r="B65" i="1" s="1"/>
  <c r="C46" i="1" a="1"/>
  <c r="C46" i="1" s="1"/>
  <c r="C45" i="1" a="1"/>
  <c r="C45" i="1" s="1"/>
  <c r="B27" i="1"/>
  <c r="B28" i="1" s="1"/>
  <c r="B29" i="1" s="1"/>
  <c r="B26" i="1"/>
  <c r="B25" i="1"/>
  <c r="B23" i="1"/>
  <c r="C22" i="1" a="1"/>
  <c r="C22" i="1" s="1"/>
  <c r="B24" i="1" s="1" a="1"/>
  <c r="B24" i="1" s="1"/>
  <c r="B22" i="1"/>
  <c r="B20" i="1"/>
  <c r="B19" i="1"/>
  <c r="B17" i="1"/>
  <c r="B16" i="1"/>
  <c r="B18" i="1" s="1"/>
  <c r="B49" i="1" l="1"/>
  <c r="B51" i="1"/>
  <c r="B66" i="1" s="1"/>
  <c r="B67" i="1" s="1"/>
  <c r="B47" i="1"/>
  <c r="B60" i="1" s="1"/>
  <c r="B61" i="1" s="1"/>
  <c r="B46" i="1"/>
  <c r="B45" i="1" l="1"/>
  <c r="B57" i="1" s="1"/>
  <c r="B58" i="1"/>
  <c r="B59" i="1" s="1"/>
  <c r="B63" i="1"/>
  <c r="B64" i="1" s="1"/>
  <c r="B48" i="1"/>
  <c r="B62" i="1" s="1"/>
</calcChain>
</file>

<file path=xl/sharedStrings.xml><?xml version="1.0" encoding="utf-8"?>
<sst xmlns="http://schemas.openxmlformats.org/spreadsheetml/2006/main" count="206" uniqueCount="92">
  <si>
    <t>Приложение № 2</t>
  </si>
  <si>
    <t>к решению правления</t>
  </si>
  <si>
    <t>РСТ Кировской области</t>
  </si>
  <si>
    <t>от_____________№____________</t>
  </si>
  <si>
    <t>Приложение № 3</t>
  </si>
  <si>
    <t>от 08.11.2023 № 39/31-кс-2024</t>
  </si>
  <si>
    <t>Производственная программа в сфере холодного водоснабжения ООО «Советская агрофирма» на территории муниципального образования Родыгинское сельское поселение Советского района на 2024-2028 годы</t>
  </si>
  <si>
    <t>Раздел 1. Паспорт производственной программы</t>
  </si>
  <si>
    <t xml:space="preserve">Регулируемая организация </t>
  </si>
  <si>
    <t>ООО «Советская агрофирма», Советский район</t>
  </si>
  <si>
    <t>Местонахождение</t>
  </si>
  <si>
    <t>п. Новый, Советский район, Кировская область, 613340</t>
  </si>
  <si>
    <t>Уполномоченный орган регулирования</t>
  </si>
  <si>
    <t>Региональная служба по тарифам Кировской области</t>
  </si>
  <si>
    <t>Период реализации производственной программы</t>
  </si>
  <si>
    <t>с 01.01.2024 по 31.12.2028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</si>
  <si>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
в том числе по снижению потерь воды при транспортировке</t>
  </si>
  <si>
    <t>№</t>
  </si>
  <si>
    <t>Наименование</t>
  </si>
  <si>
    <t>Единица измерения</t>
  </si>
  <si>
    <t>Величина показателя</t>
  </si>
  <si>
    <t>2024 год</t>
  </si>
  <si>
    <t>2025 год</t>
  </si>
  <si>
    <t>2026 год</t>
  </si>
  <si>
    <t>2027 год</t>
  </si>
  <si>
    <t>2028 год</t>
  </si>
  <si>
    <t>Текущий (капитальный) ремонт и обслуживание объектов централизованной системы водоснабжения за счет тарифных источников</t>
  </si>
  <si>
    <t>тыс.руб.</t>
  </si>
  <si>
    <t>2</t>
  </si>
  <si>
    <t>Мероприятия, направленные на улучшение качества воды, мероприятий 
по энергосбережению и повышению энергетической эффективности</t>
  </si>
  <si>
    <t>Раздел 3. Объем подачи воды</t>
  </si>
  <si>
    <t>Показатели производственной деятельности</t>
  </si>
  <si>
    <t>Объем поднятой воды</t>
  </si>
  <si>
    <t>тыс.м3</t>
  </si>
  <si>
    <t>Объем потерь воды</t>
  </si>
  <si>
    <t>Отпуск (реализация) воды потребителям всего, в т.ч.:</t>
  </si>
  <si>
    <t>3.1</t>
  </si>
  <si>
    <t>- населению</t>
  </si>
  <si>
    <t>3.2</t>
  </si>
  <si>
    <t xml:space="preserve">- бюджетным организациям </t>
  </si>
  <si>
    <t>3.3</t>
  </si>
  <si>
    <t xml:space="preserve">  - прочим потребителям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</si>
  <si>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</si>
  <si>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</si>
  <si>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2027 год*</t>
  </si>
  <si>
    <t>2028 год*</t>
  </si>
  <si>
    <t>1</t>
  </si>
  <si>
    <t>Финансовые потребности за счет тарифных источников (без учета расходов на инвестиции), в том числе:</t>
  </si>
  <si>
    <t>1.1</t>
  </si>
  <si>
    <t xml:space="preserve">  - операционные расходы</t>
  </si>
  <si>
    <t>1.2</t>
  </si>
  <si>
    <t xml:space="preserve">  - расходы на энергетические ресурсы</t>
  </si>
  <si>
    <t xml:space="preserve">   * финансовые потребности на 2027-2028 годы определены исходя из объема финансовой потребности 2024 года с учетом параметров прогноза социально-экономического развития Российской Федерации.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</si>
  <si>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</si>
  <si>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</si>
  <si>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</si>
  <si>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</si>
  <si>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Показатели качества питьевой воды</t>
  </si>
  <si>
    <t>подпункт "а" пункта 9 приказа Минстроя России от 04.04.2014 № 162/пр</t>
  </si>
  <si>
    <t>%</t>
  </si>
  <si>
    <t>подпункт "б" пункта 9 приказа Минстроя России от 04.04.2014 № 162/пр</t>
  </si>
  <si>
    <t>Показатели надежности и бесперебойности водоснабжения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</si>
  <si>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</si>
  <si>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</si>
  <si>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</si>
  <si>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</si>
  <si>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подпункт "а" пункта 13 приказа Минстроя России от 04.04.2014 № 162/пр</t>
  </si>
  <si>
    <t>подпункт "г" пункта 13 приказа Минстроя России от 04.04.2014 № 162/пр</t>
  </si>
  <si>
    <t>кВт*ч/куб.м</t>
  </si>
  <si>
    <t>3</t>
  </si>
  <si>
    <t xml:space="preserve"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 </t>
  </si>
  <si>
    <t>Сопоставление динамики изменения</t>
  </si>
  <si>
    <t>-</t>
  </si>
  <si>
    <t>Раздел 8. Отчет об исполнении производственной программы за истекший период регулирования</t>
  </si>
  <si>
    <t>План 
на 2022 год</t>
  </si>
  <si>
    <t>Факт
 за 2022 год</t>
  </si>
  <si>
    <t>План 
на 2023 год</t>
  </si>
  <si>
    <t>Факт
 за 2023 год</t>
  </si>
  <si>
    <t>План 
на 2024 год</t>
  </si>
  <si>
    <t>Факт
 за 2024 год</t>
  </si>
  <si>
    <t>Примечание</t>
  </si>
  <si>
    <t>Финансовые потребности за счет тарифных источников, в том числе:</t>
  </si>
  <si>
    <t>Операционные расходы</t>
  </si>
  <si>
    <t>Расходы на энергетические ресурсы</t>
  </si>
  <si>
    <t>Объем отпущенной воды</t>
  </si>
  <si>
    <t>тыс. куб.м</t>
  </si>
  <si>
    <t>Показатели качества питьевой воды, надежности и бесперебойности услуги водоснабжения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</si>
  <si>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</si>
  <si>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</si>
  <si>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</si>
  <si>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__________________</t>
  </si>
  <si>
    <t>г. Киров, ул.Всесвятская, д.23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</si>
</sst>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</fills>
  <borders count="28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0" borderId="1" applyFill="0">
      <alignment horizontal="center" vertical="center" wrapText="1"/>
    </xf>
    <xf numFmtId="0" fontId="5" fillId="0" borderId="1" applyFill="0">
      <alignment horizontal="center" vertical="center"/>
    </xf>
    <xf numFmtId="0" fontId="5" fillId="0" borderId="4" applyFill="0">
      <alignment horizontal="right" vertical="center" wrapText="1" indent="1"/>
    </xf>
    <xf numFmtId="0" fontId="5" fillId="0" borderId="5" applyFill="0">
      <alignment horizontal="right" vertical="center" wrapText="1" indent="1"/>
    </xf>
    <xf numFmtId="0" fontId="8" fillId="0" borderId="6" applyFill="0">
      <alignment horizontal="center" vertical="center" wrapText="1"/>
    </xf>
    <xf numFmtId="0" fontId="8" fillId="0" borderId="4" applyFill="0">
      <alignment horizontal="right" vertical="center" wrapText="1" indent="1"/>
    </xf>
    <xf numFmtId="0" fontId="8" fillId="0" borderId="5" applyFill="0">
      <alignment horizontal="right" vertical="center" wrapText="1" indent="1"/>
    </xf>
    <xf numFmtId="0" fontId="8" fillId="0" borderId="7" applyFill="0">
      <alignment horizontal="center" vertical="center"/>
    </xf>
    <xf numFmtId="0" fontId="8" fillId="0" borderId="0" applyFill="0" applyBorder="0"/>
    <xf numFmtId="0" fontId="8" fillId="0" borderId="4" applyFill="0">
      <alignment horizontal="center" vertical="center" wrapText="1"/>
    </xf>
    <xf numFmtId="0" fontId="8" fillId="0" borderId="8" applyFill="0">
      <alignment horizontal="center" vertical="center" wrapText="1"/>
    </xf>
    <xf numFmtId="0" fontId="8" fillId="0" borderId="9" applyFill="0">
      <alignment horizontal="center" vertical="center" wrapText="1"/>
    </xf>
    <xf numFmtId="0" fontId="8" fillId="0" borderId="10" applyFill="0">
      <alignment horizontal="center" vertical="center" wrapText="1"/>
    </xf>
    <xf numFmtId="0" fontId="8" fillId="0" borderId="5" applyFill="0">
      <alignment horizontal="center" vertical="center" wrapText="1"/>
    </xf>
    <xf numFmtId="0" fontId="8" fillId="0" borderId="11" applyFill="0">
      <alignment horizontal="center" vertical="center" wrapText="1"/>
    </xf>
    <xf numFmtId="0" fontId="8" fillId="0" borderId="12" applyFill="0">
      <alignment horizontal="center" vertical="center" wrapText="1"/>
    </xf>
    <xf numFmtId="0" fontId="8" fillId="0" borderId="7" applyFill="0">
      <alignment horizontal="center" vertical="center" wrapText="1"/>
    </xf>
    <xf numFmtId="0" fontId="8" fillId="0" borderId="13" applyFill="0">
      <alignment vertical="center"/>
    </xf>
    <xf numFmtId="49" fontId="8" fillId="0" borderId="4" applyFill="0">
      <alignment horizontal="center" vertical="center" wrapText="1"/>
    </xf>
    <xf numFmtId="0" fontId="8" fillId="0" borderId="5" applyFill="0">
      <alignment horizontal="left" vertical="center" wrapText="1"/>
    </xf>
    <xf numFmtId="0" fontId="8" fillId="0" borderId="4" applyFill="0">
      <alignment horizontal="center" vertical="center"/>
    </xf>
    <xf numFmtId="4" fontId="8" fillId="3" borderId="4">
      <alignment vertical="center" wrapText="1"/>
    </xf>
    <xf numFmtId="4" fontId="8" fillId="3" borderId="5">
      <alignment vertical="center" wrapText="1"/>
    </xf>
    <xf numFmtId="0" fontId="8" fillId="0" borderId="1" applyFill="0">
      <alignment horizontal="left" vertical="center" wrapText="1"/>
    </xf>
    <xf numFmtId="0" fontId="8" fillId="0" borderId="8" applyFill="0">
      <alignment horizontal="center" vertical="center"/>
    </xf>
    <xf numFmtId="0" fontId="8" fillId="0" borderId="9" applyFill="0">
      <alignment horizontal="center" vertical="center"/>
    </xf>
    <xf numFmtId="0" fontId="8" fillId="0" borderId="11" applyFill="0">
      <alignment horizontal="center" vertical="center"/>
    </xf>
    <xf numFmtId="0" fontId="8" fillId="0" borderId="12" applyFill="0">
      <alignment horizontal="center" vertical="center"/>
    </xf>
    <xf numFmtId="0" fontId="9" fillId="0" borderId="4" applyFill="0">
      <alignment horizontal="center"/>
    </xf>
    <xf numFmtId="0" fontId="8" fillId="0" borderId="5" applyFill="0">
      <alignment horizontal="left" vertical="center" wrapText="1" indent="1"/>
    </xf>
    <xf numFmtId="0" fontId="8" fillId="0" borderId="1" applyFill="0">
      <alignment horizontal="left" vertical="center" wrapText="1" indent="1"/>
    </xf>
    <xf numFmtId="0" fontId="5" fillId="0" borderId="1" applyFill="0">
      <alignment horizontal="left" vertical="center" indent="1"/>
    </xf>
    <xf numFmtId="0" fontId="8" fillId="0" borderId="1" applyFill="0">
      <alignment horizontal="center" vertical="center" wrapText="1"/>
    </xf>
    <xf numFmtId="0" fontId="8" fillId="0" borderId="10" applyFill="0">
      <alignment horizontal="center" vertical="center"/>
    </xf>
    <xf numFmtId="0" fontId="8" fillId="0" borderId="5" applyFill="0">
      <alignment horizontal="left" vertical="center"/>
    </xf>
    <xf numFmtId="49" fontId="8" fillId="0" borderId="4" applyFill="0">
      <alignment horizontal="center" vertical="center"/>
    </xf>
    <xf numFmtId="164" fontId="8" fillId="0" borderId="7" applyFill="0">
      <alignment horizontal="center" vertical="center"/>
    </xf>
    <xf numFmtId="4" fontId="8" fillId="3" borderId="4">
      <alignment horizontal="right" vertical="center" wrapText="1"/>
    </xf>
    <xf numFmtId="164" fontId="8" fillId="0" borderId="4" applyFill="0">
      <alignment horizontal="center" vertical="center"/>
    </xf>
    <xf numFmtId="0" fontId="8" fillId="0" borderId="5" applyFill="0">
      <alignment horizontal="left" wrapText="1" indent="1"/>
    </xf>
    <xf numFmtId="0" fontId="8" fillId="0" borderId="24" applyFill="0">
      <alignment horizontal="left" wrapText="1" indent="1"/>
    </xf>
    <xf numFmtId="0" fontId="8" fillId="0" borderId="4" applyFill="0">
      <alignment horizontal="left" vertical="center" wrapText="1"/>
    </xf>
    <xf numFmtId="4" fontId="8" fillId="0" borderId="4" applyFill="0">
      <alignment horizontal="right" vertical="center"/>
    </xf>
    <xf numFmtId="0" fontId="8" fillId="0" borderId="4" applyFill="0">
      <alignment horizontal="left" vertical="center" wrapText="1" indent="1"/>
    </xf>
    <xf numFmtId="0" fontId="8" fillId="0" borderId="24" applyFill="0">
      <alignment horizontal="left" vertical="center" wrapText="1" indent="1"/>
    </xf>
    <xf numFmtId="0" fontId="8" fillId="0" borderId="5" applyFill="0">
      <alignment vertical="center" wrapText="1"/>
    </xf>
  </cellStyleXfs>
  <cellXfs count="143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horizontal="left" vertical="center" indent="15"/>
    </xf>
    <xf numFmtId="0" fontId="3" fillId="2" borderId="0" xfId="0" applyFont="1" applyFill="1" applyAlignme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2" borderId="2" xfId="1" applyFont="1" applyFill="1" applyBorder="1">
      <alignment horizontal="center" vertical="center" wrapText="1"/>
    </xf>
    <xf numFmtId="0" fontId="7" fillId="2" borderId="3" xfId="2" applyFont="1" applyFill="1" applyBorder="1">
      <alignment horizontal="center" vertical="center"/>
    </xf>
    <xf numFmtId="0" fontId="7" fillId="2" borderId="3" xfId="3" applyFont="1" applyFill="1" applyBorder="1">
      <alignment horizontal="right" vertical="center" wrapText="1" indent="1"/>
    </xf>
    <xf numFmtId="0" fontId="7" fillId="2" borderId="3" xfId="4" applyFont="1" applyFill="1" applyBorder="1">
      <alignment horizontal="right" vertical="center" wrapText="1" indent="1"/>
    </xf>
    <xf numFmtId="0" fontId="1" fillId="2" borderId="3" xfId="5" applyFont="1" applyFill="1" applyBorder="1">
      <alignment horizontal="center" vertical="center" wrapText="1"/>
    </xf>
    <xf numFmtId="0" fontId="1" fillId="2" borderId="3" xfId="6" applyFont="1" applyFill="1" applyBorder="1">
      <alignment horizontal="right" vertical="center" wrapText="1" indent="1"/>
    </xf>
    <xf numFmtId="0" fontId="1" fillId="2" borderId="3" xfId="7" applyFont="1" applyFill="1" applyBorder="1">
      <alignment horizontal="right" vertical="center" wrapText="1" indent="1"/>
    </xf>
    <xf numFmtId="0" fontId="1" fillId="2" borderId="3" xfId="8" applyFont="1" applyFill="1" applyBorder="1">
      <alignment horizontal="center" vertical="center"/>
    </xf>
    <xf numFmtId="0" fontId="1" fillId="2" borderId="0" xfId="9" applyFont="1" applyFill="1"/>
    <xf numFmtId="0" fontId="7" fillId="2" borderId="3" xfId="1" applyFont="1" applyFill="1" applyBorder="1">
      <alignment horizontal="center" vertical="center" wrapText="1"/>
    </xf>
    <xf numFmtId="0" fontId="1" fillId="2" borderId="3" xfId="10" applyFont="1" applyFill="1" applyBorder="1">
      <alignment horizontal="center" vertical="center" wrapText="1"/>
    </xf>
    <xf numFmtId="0" fontId="1" fillId="2" borderId="3" xfId="11" applyFont="1" applyFill="1" applyBorder="1">
      <alignment horizontal="center" vertical="center" wrapText="1"/>
    </xf>
    <xf numFmtId="0" fontId="1" fillId="2" borderId="3" xfId="12" applyFont="1" applyFill="1" applyBorder="1">
      <alignment horizontal="center" vertical="center" wrapText="1"/>
    </xf>
    <xf numFmtId="0" fontId="1" fillId="2" borderId="3" xfId="13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3" xfId="15" applyFont="1" applyFill="1" applyBorder="1">
      <alignment horizontal="center" vertical="center" wrapText="1"/>
    </xf>
    <xf numFmtId="0" fontId="1" fillId="2" borderId="3" xfId="16" applyFont="1" applyFill="1" applyBorder="1">
      <alignment horizontal="center" vertical="center" wrapText="1"/>
    </xf>
    <xf numFmtId="0" fontId="1" fillId="2" borderId="3" xfId="17" applyFont="1" applyFill="1" applyBorder="1">
      <alignment horizontal="center" vertical="center" wrapText="1"/>
    </xf>
    <xf numFmtId="0" fontId="1" fillId="2" borderId="3" xfId="10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14" xfId="18" applyFont="1" applyFill="1" applyBorder="1" applyAlignment="1">
      <alignment horizontal="center" vertical="center"/>
    </xf>
    <xf numFmtId="0" fontId="1" fillId="2" borderId="15" xfId="18" applyFont="1" applyFill="1" applyBorder="1" applyAlignment="1">
      <alignment horizontal="center" vertical="center"/>
    </xf>
    <xf numFmtId="49" fontId="1" fillId="2" borderId="3" xfId="19" applyFont="1" applyFill="1" applyBorder="1">
      <alignment horizontal="center" vertical="center" wrapText="1"/>
    </xf>
    <xf numFmtId="0" fontId="1" fillId="2" borderId="3" xfId="20" applyFont="1" applyFill="1" applyBorder="1">
      <alignment horizontal="left" vertical="center" wrapText="1"/>
    </xf>
    <xf numFmtId="0" fontId="1" fillId="2" borderId="3" xfId="21" applyFont="1" applyFill="1" applyBorder="1">
      <alignment horizontal="center" vertical="center"/>
    </xf>
    <xf numFmtId="4" fontId="1" fillId="2" borderId="3" xfId="22" applyFont="1" applyFill="1" applyBorder="1" applyAlignment="1">
      <alignment horizontal="center" vertical="center" wrapText="1"/>
    </xf>
    <xf numFmtId="4" fontId="1" fillId="2" borderId="3" xfId="23" applyFont="1" applyFill="1" applyBorder="1" applyAlignment="1">
      <alignment horizontal="center" vertical="center" wrapText="1"/>
    </xf>
    <xf numFmtId="4" fontId="1" fillId="2" borderId="14" xfId="23" applyFont="1" applyFill="1" applyBorder="1" applyAlignment="1">
      <alignment horizontal="center" vertical="center" wrapText="1"/>
    </xf>
    <xf numFmtId="4" fontId="1" fillId="2" borderId="15" xfId="23" applyFont="1" applyFill="1" applyBorder="1" applyAlignment="1">
      <alignment horizontal="center" vertical="center" wrapText="1"/>
    </xf>
    <xf numFmtId="0" fontId="1" fillId="2" borderId="3" xfId="24" applyFont="1" applyFill="1" applyBorder="1">
      <alignment horizontal="left" vertical="center" wrapText="1"/>
    </xf>
    <xf numFmtId="0" fontId="1" fillId="2" borderId="0" xfId="0" applyFont="1" applyFill="1"/>
    <xf numFmtId="0" fontId="7" fillId="2" borderId="16" xfId="2" applyFont="1" applyFill="1" applyBorder="1">
      <alignment horizontal="center" vertical="center"/>
    </xf>
    <xf numFmtId="0" fontId="7" fillId="2" borderId="0" xfId="2" applyFont="1" applyFill="1" applyBorder="1">
      <alignment horizontal="center" vertical="center"/>
    </xf>
    <xf numFmtId="0" fontId="7" fillId="2" borderId="17" xfId="2" applyFont="1" applyFill="1" applyBorder="1">
      <alignment horizontal="center" vertical="center"/>
    </xf>
    <xf numFmtId="0" fontId="1" fillId="2" borderId="3" xfId="25" applyFont="1" applyFill="1" applyBorder="1">
      <alignment horizontal="center" vertical="center"/>
    </xf>
    <xf numFmtId="0" fontId="1" fillId="2" borderId="3" xfId="26" applyFont="1" applyFill="1" applyBorder="1">
      <alignment horizontal="center" vertical="center"/>
    </xf>
    <xf numFmtId="0" fontId="1" fillId="2" borderId="3" xfId="27" applyFont="1" applyFill="1" applyBorder="1">
      <alignment horizontal="center" vertical="center"/>
    </xf>
    <xf numFmtId="0" fontId="1" fillId="2" borderId="3" xfId="28" applyFont="1" applyFill="1" applyBorder="1">
      <alignment horizontal="center" vertical="center"/>
    </xf>
    <xf numFmtId="0" fontId="10" fillId="2" borderId="3" xfId="29" applyFont="1" applyFill="1" applyBorder="1">
      <alignment horizontal="center"/>
    </xf>
    <xf numFmtId="4" fontId="1" fillId="2" borderId="14" xfId="22" applyFont="1" applyFill="1" applyBorder="1" applyAlignment="1">
      <alignment horizontal="center" vertical="center" wrapText="1"/>
    </xf>
    <xf numFmtId="4" fontId="1" fillId="2" borderId="15" xfId="22" applyFont="1" applyFill="1" applyBorder="1" applyAlignment="1">
      <alignment horizontal="center" vertical="center" wrapText="1"/>
    </xf>
    <xf numFmtId="49" fontId="1" fillId="2" borderId="3" xfId="10" applyNumberFormat="1" applyFont="1" applyFill="1" applyBorder="1">
      <alignment horizontal="center" vertical="center" wrapText="1"/>
    </xf>
    <xf numFmtId="49" fontId="1" fillId="2" borderId="3" xfId="30" applyNumberFormat="1" applyFont="1" applyFill="1" applyBorder="1">
      <alignment horizontal="left" vertical="center" wrapText="1" indent="1"/>
    </xf>
    <xf numFmtId="49" fontId="1" fillId="2" borderId="3" xfId="31" applyNumberFormat="1" applyFont="1" applyFill="1" applyBorder="1">
      <alignment horizontal="left" vertical="center" wrapText="1" indent="1"/>
    </xf>
    <xf numFmtId="49" fontId="1" fillId="2" borderId="3" xfId="30" applyNumberFormat="1" applyFont="1" applyFill="1" applyBorder="1" applyAlignment="1">
      <alignment horizontal="left" vertical="center" wrapText="1"/>
    </xf>
    <xf numFmtId="4" fontId="1" fillId="2" borderId="3" xfId="22" applyFont="1" applyFill="1" applyBorder="1" applyAlignment="1">
      <alignment horizontal="center" vertical="center" wrapText="1"/>
    </xf>
    <xf numFmtId="49" fontId="1" fillId="2" borderId="0" xfId="10" applyNumberFormat="1" applyFont="1" applyFill="1" applyBorder="1">
      <alignment horizontal="center" vertical="center" wrapText="1"/>
    </xf>
    <xf numFmtId="49" fontId="1" fillId="2" borderId="3" xfId="19" applyFont="1" applyFill="1" applyBorder="1">
      <alignment horizontal="center" vertical="center" wrapText="1"/>
    </xf>
    <xf numFmtId="0" fontId="1" fillId="2" borderId="14" xfId="10" applyFont="1" applyFill="1" applyBorder="1">
      <alignment horizontal="center" vertical="center" wrapText="1"/>
    </xf>
    <xf numFmtId="0" fontId="1" fillId="2" borderId="15" xfId="10" applyFont="1" applyFill="1" applyBorder="1">
      <alignment horizontal="center" vertical="center" wrapText="1"/>
    </xf>
    <xf numFmtId="0" fontId="1" fillId="2" borderId="14" xfId="14" applyFont="1" applyFill="1" applyBorder="1">
      <alignment horizontal="center" vertical="center" wrapText="1"/>
    </xf>
    <xf numFmtId="0" fontId="1" fillId="2" borderId="15" xfId="14" applyFont="1" applyFill="1" applyBorder="1">
      <alignment horizontal="center" vertical="center" wrapText="1"/>
    </xf>
    <xf numFmtId="2" fontId="1" fillId="2" borderId="3" xfId="10" applyNumberFormat="1" applyFont="1" applyFill="1" applyBorder="1">
      <alignment horizontal="center" vertical="center" wrapText="1"/>
    </xf>
    <xf numFmtId="2" fontId="1" fillId="0" borderId="3" xfId="14" applyNumberFormat="1" applyFont="1" applyFill="1" applyBorder="1">
      <alignment horizontal="center" vertical="center" wrapText="1"/>
    </xf>
    <xf numFmtId="2" fontId="1" fillId="2" borderId="14" xfId="14" applyNumberFormat="1" applyFont="1" applyFill="1" applyBorder="1">
      <alignment horizontal="center" vertical="center" wrapText="1"/>
    </xf>
    <xf numFmtId="2" fontId="1" fillId="2" borderId="15" xfId="14" applyNumberFormat="1" applyFont="1" applyFill="1" applyBorder="1">
      <alignment horizontal="center" vertical="center" wrapText="1"/>
    </xf>
    <xf numFmtId="0" fontId="1" fillId="2" borderId="3" xfId="15" applyFont="1" applyFill="1" applyBorder="1" applyAlignment="1">
      <alignment vertical="center" wrapText="1"/>
    </xf>
    <xf numFmtId="2" fontId="1" fillId="0" borderId="3" xfId="10" applyNumberFormat="1" applyFont="1" applyFill="1" applyBorder="1">
      <alignment horizontal="center" vertical="center" wrapText="1"/>
    </xf>
    <xf numFmtId="2" fontId="1" fillId="2" borderId="14" xfId="10" applyNumberFormat="1" applyFont="1" applyFill="1" applyBorder="1">
      <alignment horizontal="center" vertical="center" wrapText="1"/>
    </xf>
    <xf numFmtId="2" fontId="1" fillId="2" borderId="15" xfId="10" applyNumberFormat="1" applyFont="1" applyFill="1" applyBorder="1">
      <alignment horizontal="center" vertical="center" wrapText="1"/>
    </xf>
    <xf numFmtId="49" fontId="1" fillId="2" borderId="18" xfId="19" applyFont="1" applyFill="1" applyBorder="1" applyAlignment="1">
      <alignment horizontal="left" vertical="center" wrapText="1"/>
    </xf>
    <xf numFmtId="49" fontId="1" fillId="2" borderId="19" xfId="19" applyFont="1" applyFill="1" applyBorder="1" applyAlignment="1">
      <alignment horizontal="left" vertical="center" wrapText="1"/>
    </xf>
    <xf numFmtId="49" fontId="1" fillId="2" borderId="20" xfId="19" applyFont="1" applyFill="1" applyBorder="1" applyAlignment="1">
      <alignment horizontal="left" vertical="center" wrapText="1"/>
    </xf>
    <xf numFmtId="0" fontId="7" fillId="2" borderId="3" xfId="32" applyFont="1" applyFill="1" applyBorder="1" applyAlignment="1">
      <alignment horizontal="center" vertical="center"/>
    </xf>
    <xf numFmtId="0" fontId="1" fillId="2" borderId="14" xfId="33" applyFont="1" applyFill="1" applyBorder="1">
      <alignment horizontal="center" vertical="center" wrapText="1"/>
    </xf>
    <xf numFmtId="0" fontId="1" fillId="2" borderId="21" xfId="33" applyFont="1" applyFill="1" applyBorder="1">
      <alignment horizontal="center" vertical="center" wrapText="1"/>
    </xf>
    <xf numFmtId="0" fontId="1" fillId="2" borderId="15" xfId="33" applyFont="1" applyFill="1" applyBorder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1" fillId="2" borderId="3" xfId="34" applyFont="1" applyFill="1" applyBorder="1">
      <alignment horizontal="center" vertical="center"/>
    </xf>
    <xf numFmtId="0" fontId="1" fillId="2" borderId="14" xfId="35" applyFont="1" applyFill="1" applyBorder="1">
      <alignment horizontal="left" vertical="center"/>
    </xf>
    <xf numFmtId="0" fontId="1" fillId="2" borderId="21" xfId="35" applyFont="1" applyFill="1" applyBorder="1">
      <alignment horizontal="left" vertical="center"/>
    </xf>
    <xf numFmtId="0" fontId="1" fillId="2" borderId="15" xfId="35" applyFont="1" applyFill="1" applyBorder="1">
      <alignment horizontal="left" vertical="center"/>
    </xf>
    <xf numFmtId="49" fontId="1" fillId="2" borderId="3" xfId="36" applyFont="1" applyFill="1" applyBorder="1">
      <alignment horizontal="center" vertical="center"/>
    </xf>
    <xf numFmtId="0" fontId="1" fillId="2" borderId="3" xfId="30" applyFont="1" applyFill="1" applyBorder="1">
      <alignment horizontal="left" vertical="center" wrapText="1" indent="1"/>
    </xf>
    <xf numFmtId="0" fontId="1" fillId="2" borderId="3" xfId="31" applyFont="1" applyFill="1" applyBorder="1">
      <alignment horizontal="left" vertical="center" wrapText="1" indent="1"/>
    </xf>
    <xf numFmtId="164" fontId="1" fillId="2" borderId="3" xfId="37" applyFont="1" applyFill="1" applyBorder="1">
      <alignment horizontal="center" vertical="center"/>
    </xf>
    <xf numFmtId="4" fontId="1" fillId="2" borderId="3" xfId="38" applyFont="1" applyFill="1" applyBorder="1" applyAlignment="1">
      <alignment horizontal="center" vertical="center" wrapText="1"/>
    </xf>
    <xf numFmtId="4" fontId="1" fillId="2" borderId="14" xfId="38" applyFont="1" applyFill="1" applyBorder="1" applyAlignment="1">
      <alignment horizontal="center" vertical="center" wrapText="1"/>
    </xf>
    <xf numFmtId="4" fontId="1" fillId="2" borderId="15" xfId="38" applyFont="1" applyFill="1" applyBorder="1" applyAlignment="1">
      <alignment horizontal="center" vertical="center" wrapText="1"/>
    </xf>
    <xf numFmtId="164" fontId="1" fillId="2" borderId="3" xfId="39" applyFont="1" applyFill="1" applyBorder="1">
      <alignment horizontal="center" vertical="center"/>
    </xf>
    <xf numFmtId="49" fontId="1" fillId="2" borderId="3" xfId="21" applyNumberFormat="1" applyFont="1" applyFill="1" applyBorder="1">
      <alignment horizontal="center" vertical="center"/>
    </xf>
    <xf numFmtId="4" fontId="1" fillId="2" borderId="3" xfId="38" applyFont="1" applyFill="1" applyBorder="1" applyAlignment="1">
      <alignment horizontal="center" vertical="center" wrapText="1"/>
    </xf>
    <xf numFmtId="49" fontId="1" fillId="2" borderId="0" xfId="21" applyNumberFormat="1" applyFont="1" applyFill="1" applyBorder="1">
      <alignment horizontal="center" vertical="center"/>
    </xf>
    <xf numFmtId="0" fontId="1" fillId="2" borderId="3" xfId="21" applyFont="1" applyFill="1" applyBorder="1">
      <alignment horizontal="center" vertical="center"/>
    </xf>
    <xf numFmtId="0" fontId="1" fillId="2" borderId="3" xfId="40" applyFont="1" applyFill="1" applyBorder="1">
      <alignment horizontal="left" wrapText="1" indent="1"/>
    </xf>
    <xf numFmtId="0" fontId="1" fillId="2" borderId="3" xfId="41" applyFont="1" applyFill="1" applyBorder="1">
      <alignment horizontal="left" wrapText="1" indent="1"/>
    </xf>
    <xf numFmtId="0" fontId="1" fillId="2" borderId="3" xfId="42" applyFont="1" applyFill="1" applyBorder="1">
      <alignment horizontal="left" vertical="center" wrapText="1"/>
    </xf>
    <xf numFmtId="4" fontId="1" fillId="2" borderId="3" xfId="43" applyFont="1" applyFill="1" applyBorder="1">
      <alignment horizontal="right" vertical="center"/>
    </xf>
    <xf numFmtId="0" fontId="1" fillId="2" borderId="3" xfId="44" applyFont="1" applyFill="1" applyBorder="1">
      <alignment horizontal="left" vertical="center" wrapText="1" indent="1"/>
    </xf>
    <xf numFmtId="0" fontId="1" fillId="2" borderId="14" xfId="20" applyFont="1" applyFill="1" applyBorder="1">
      <alignment horizontal="left" vertical="center" wrapText="1"/>
    </xf>
    <xf numFmtId="0" fontId="1" fillId="2" borderId="21" xfId="20" applyFont="1" applyFill="1" applyBorder="1">
      <alignment horizontal="left" vertical="center" wrapText="1"/>
    </xf>
    <xf numFmtId="0" fontId="1" fillId="2" borderId="15" xfId="20" applyFont="1" applyFill="1" applyBorder="1">
      <alignment horizontal="left" vertical="center" wrapText="1"/>
    </xf>
    <xf numFmtId="0" fontId="1" fillId="2" borderId="3" xfId="45" applyFont="1" applyFill="1" applyBorder="1">
      <alignment horizontal="left" vertical="center" wrapText="1" indent="1"/>
    </xf>
    <xf numFmtId="0" fontId="1" fillId="2" borderId="3" xfId="46" applyFont="1" applyFill="1" applyBorder="1">
      <alignment vertical="center" wrapText="1"/>
    </xf>
    <xf numFmtId="0" fontId="1" fillId="2" borderId="14" xfId="46" applyFont="1" applyFill="1" applyBorder="1">
      <alignment vertical="center" wrapText="1"/>
    </xf>
    <xf numFmtId="0" fontId="1" fillId="2" borderId="15" xfId="46" applyFont="1" applyFill="1" applyBorder="1">
      <alignment vertical="center" wrapText="1"/>
    </xf>
    <xf numFmtId="49" fontId="1" fillId="2" borderId="16" xfId="21" applyNumberFormat="1" applyFont="1" applyFill="1" applyBorder="1">
      <alignment horizontal="center" vertical="center"/>
    </xf>
    <xf numFmtId="0" fontId="1" fillId="2" borderId="0" xfId="42" applyFont="1" applyFill="1" applyBorder="1">
      <alignment horizontal="left" vertical="center" wrapText="1"/>
    </xf>
    <xf numFmtId="4" fontId="1" fillId="2" borderId="0" xfId="43" applyFont="1" applyFill="1" applyBorder="1">
      <alignment horizontal="right" vertical="center"/>
    </xf>
    <xf numFmtId="4" fontId="1" fillId="2" borderId="0" xfId="22" applyFont="1" applyFill="1" applyBorder="1" applyAlignment="1">
      <alignment horizontal="center" vertical="center" wrapText="1"/>
    </xf>
    <xf numFmtId="4" fontId="1" fillId="2" borderId="17" xfId="22" applyFont="1" applyFill="1" applyBorder="1" applyAlignment="1">
      <alignment horizontal="center" vertical="center" wrapText="1"/>
    </xf>
    <xf numFmtId="0" fontId="7" fillId="2" borderId="16" xfId="1" applyFont="1" applyFill="1" applyBorder="1">
      <alignment horizontal="center" vertical="center" wrapText="1"/>
    </xf>
    <xf numFmtId="0" fontId="7" fillId="2" borderId="0" xfId="1" applyFont="1" applyFill="1" applyBorder="1">
      <alignment horizontal="center" vertical="center" wrapText="1"/>
    </xf>
    <xf numFmtId="0" fontId="7" fillId="2" borderId="17" xfId="1" applyFont="1" applyFill="1" applyBorder="1">
      <alignment horizontal="center" vertical="center" wrapText="1"/>
    </xf>
    <xf numFmtId="49" fontId="1" fillId="2" borderId="3" xfId="1" applyNumberFormat="1" applyFont="1" applyFill="1" applyBorder="1">
      <alignment horizontal="center" vertical="center" wrapText="1"/>
    </xf>
    <xf numFmtId="49" fontId="1" fillId="2" borderId="3" xfId="1" applyNumberFormat="1" applyFont="1" applyFill="1" applyBorder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/>
    </xf>
    <xf numFmtId="49" fontId="1" fillId="2" borderId="14" xfId="1" applyNumberFormat="1" applyFont="1" applyFill="1" applyBorder="1" applyAlignment="1">
      <alignment horizontal="left" vertical="center" wrapText="1"/>
    </xf>
    <xf numFmtId="49" fontId="1" fillId="2" borderId="15" xfId="1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center" wrapText="1"/>
    </xf>
    <xf numFmtId="49" fontId="1" fillId="2" borderId="21" xfId="1" applyNumberFormat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</cellXfs>
  <cellStyles count="47">
    <cellStyle name="s1082" xfId="23" xr:uid="{65AE7229-9DB7-481A-99E6-B017477AB73D}"/>
    <cellStyle name="s1586" xfId="22" xr:uid="{F9155B4F-D7C8-44AB-9C13-FC8FC7580555}"/>
    <cellStyle name="s173" xfId="14" xr:uid="{CCBCB86E-7BBB-46DB-A5CE-CFAD8C91F540}"/>
    <cellStyle name="s1778" xfId="32" xr:uid="{918F0B9B-9972-4E90-8811-4F7C439BEFFB}"/>
    <cellStyle name="s181" xfId="38" xr:uid="{F97F5C68-3AAC-4C57-8CCF-B2DB3CFF7959}"/>
    <cellStyle name="s1932" xfId="27" xr:uid="{24049E5D-9D82-45C0-8D5D-7FCC07450C41}"/>
    <cellStyle name="s1946" xfId="40" xr:uid="{2D265A03-F6AD-47A8-879D-57413C59581D}"/>
    <cellStyle name="s1984" xfId="43" xr:uid="{C7A86B9D-15E0-4E40-B174-20229674EC47}"/>
    <cellStyle name="s2098" xfId="25" xr:uid="{8729E4B7-6152-48FE-9577-8DF3088FDF34}"/>
    <cellStyle name="s231" xfId="10" xr:uid="{B4575BEC-B153-46EC-95CA-C8F8B07D4DCF}"/>
    <cellStyle name="s2585" xfId="28" xr:uid="{CD9997B3-C771-40C7-950F-0CE6949EFAF6}"/>
    <cellStyle name="s2693" xfId="2" xr:uid="{2FE74087-C6FD-403A-A024-3AC85D1C73FD}"/>
    <cellStyle name="s2694" xfId="3" xr:uid="{7DA71651-6035-4E9E-8D3B-99E969177917}"/>
    <cellStyle name="s2695" xfId="4" xr:uid="{C307F227-FCBE-4DE4-894B-ED8278D0599F}"/>
    <cellStyle name="s27" xfId="19" xr:uid="{06567EA3-664C-4B61-8F04-58FEB9EEBAD8}"/>
    <cellStyle name="s2700" xfId="18" xr:uid="{4D209F1B-67AB-4740-85AF-C624BE6ED2AD}"/>
    <cellStyle name="s2701" xfId="26" xr:uid="{671285DD-EB17-443E-A068-C7C662A10712}"/>
    <cellStyle name="s2705" xfId="29" xr:uid="{EFAE5BAE-B19E-4DE3-80B1-2F34CD867DFE}"/>
    <cellStyle name="s2709" xfId="37" xr:uid="{6840F865-1CFE-4F00-89B4-0134DE144450}"/>
    <cellStyle name="s2710" xfId="39" xr:uid="{7036D417-BED4-4E48-A4CE-FACE1116B011}"/>
    <cellStyle name="s2717" xfId="41" xr:uid="{791CEFC2-FAA4-46FC-9FBF-CB4962533C61}"/>
    <cellStyle name="s37" xfId="21" xr:uid="{123A826A-531B-4E1A-9ADD-C825B37B5340}"/>
    <cellStyle name="s38" xfId="36" xr:uid="{E9FCB499-CD99-4B51-AB36-ABFE62CC7B00}"/>
    <cellStyle name="s43" xfId="9" xr:uid="{C238E5C8-CDDF-4800-A7E5-6C9060A04CC8}"/>
    <cellStyle name="s436" xfId="6" xr:uid="{60DA45FA-E9BD-4C90-BD0E-FEC53FDE817D}"/>
    <cellStyle name="s437" xfId="7" xr:uid="{628F5FF0-71AB-4607-A6ED-4859E3CBB023}"/>
    <cellStyle name="s503" xfId="13" xr:uid="{0EDA9556-63B6-43AC-88E9-2A3A5297FDFC}"/>
    <cellStyle name="s57" xfId="8" xr:uid="{94BEAB9F-E3A4-491F-8192-F4C589FB5531}"/>
    <cellStyle name="s69" xfId="30" xr:uid="{89EB21FF-A878-413D-A769-63B55CC2E149}"/>
    <cellStyle name="s704" xfId="42" xr:uid="{115AD7A4-0756-45DE-B36B-CB9AE5AD3725}"/>
    <cellStyle name="s724" xfId="34" xr:uid="{BC3B4BD9-4DBD-450D-8B4B-76AE8F37C791}"/>
    <cellStyle name="s733" xfId="33" xr:uid="{E4DF74C3-AC6A-4539-BD7D-1D35D8AF0CFF}"/>
    <cellStyle name="s736" xfId="16" xr:uid="{A4A16694-5D2E-415A-82F3-8D4CA030C700}"/>
    <cellStyle name="s737" xfId="11" xr:uid="{543E132D-FAFA-435A-8540-69D4305FC9BC}"/>
    <cellStyle name="s741" xfId="46" xr:uid="{86269BD5-D515-4A9D-9C74-ADC6BE34A084}"/>
    <cellStyle name="s747" xfId="17" xr:uid="{932C5EBF-0FA8-431A-8689-11AC7EEB016C}"/>
    <cellStyle name="s749" xfId="15" xr:uid="{18E06E24-497B-4CEF-A72A-0454E646FBCC}"/>
    <cellStyle name="s760" xfId="20" xr:uid="{3A186B3E-22C9-4158-B378-E99C840BC8BE}"/>
    <cellStyle name="s77" xfId="45" xr:uid="{545A3003-79A0-498B-B297-D7C8158510BF}"/>
    <cellStyle name="s805" xfId="1" xr:uid="{2FE0349F-ABE1-4E6D-8D38-3A4D0FF90101}"/>
    <cellStyle name="s806" xfId="12" xr:uid="{0B65DF65-3388-4AF8-BADA-E262892629AC}"/>
    <cellStyle name="s880" xfId="35" xr:uid="{C18372DB-9EBF-4049-BCD9-D45A23951990}"/>
    <cellStyle name="s89" xfId="44" xr:uid="{545FE7DB-AA57-41C2-89B8-DE0D1E260EA3}"/>
    <cellStyle name="s90" xfId="31" xr:uid="{D852B6B2-6127-4BC0-83AC-B0AE62F4808B}"/>
    <cellStyle name="s970" xfId="5" xr:uid="{02D2F45C-5DF4-443F-8A8C-CDC9426E6A99}"/>
    <cellStyle name="s995" xfId="24" xr:uid="{2B59EF37-7F0A-4C2C-93DC-DDEF76930EB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>
        <row r="107">
          <cell r="G107" t="str">
            <v>один год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  <cell r="AC86"/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/>
          <cell r="AC88"/>
        </row>
        <row r="89">
          <cell r="X89" t="str">
            <v>1ХВС::1.1</v>
          </cell>
          <cell r="Y89" t="str">
            <v>1ХВС</v>
          </cell>
          <cell r="AB89"/>
          <cell r="AC89"/>
        </row>
        <row r="90">
          <cell r="X90" t="str">
            <v>1ХВС::1.1</v>
          </cell>
          <cell r="Y90" t="str">
            <v>1ХВС</v>
          </cell>
          <cell r="AB90"/>
          <cell r="AC90"/>
        </row>
        <row r="91">
          <cell r="X91" t="str">
            <v>1ХВС::1.1</v>
          </cell>
          <cell r="Y91" t="str">
            <v>1ХВС</v>
          </cell>
          <cell r="AB91"/>
          <cell r="AC91"/>
        </row>
        <row r="92">
          <cell r="X92" t="str">
            <v>1ХВС::1.1</v>
          </cell>
          <cell r="Y92" t="str">
            <v>1ХВС</v>
          </cell>
          <cell r="AB92"/>
          <cell r="AC92"/>
        </row>
        <row r="93">
          <cell r="X93" t="str">
            <v>1ХВС::1.1</v>
          </cell>
          <cell r="Y93" t="str">
            <v>1ХВС</v>
          </cell>
          <cell r="AB93"/>
          <cell r="AC93"/>
        </row>
        <row r="94">
          <cell r="X94" t="str">
            <v>1ХВС::1.1</v>
          </cell>
          <cell r="Y94" t="str">
            <v>1ХВС</v>
          </cell>
          <cell r="AB94"/>
          <cell r="AC94"/>
        </row>
        <row r="95">
          <cell r="X95" t="str">
            <v>1ХВС::1.1</v>
          </cell>
          <cell r="Y95" t="str">
            <v>1ХВС</v>
          </cell>
          <cell r="AB95"/>
          <cell r="AC95"/>
        </row>
        <row r="96">
          <cell r="X96" t="str">
            <v>1ХВС::1.1</v>
          </cell>
          <cell r="Y96" t="str">
            <v>1ХВС</v>
          </cell>
          <cell r="AB96"/>
          <cell r="AC96"/>
        </row>
        <row r="97">
          <cell r="Y97" t="str">
            <v>1ХВС</v>
          </cell>
          <cell r="AB97"/>
          <cell r="AC97"/>
        </row>
        <row r="98">
          <cell r="Y98" t="str">
            <v>1ХВС</v>
          </cell>
          <cell r="AB98"/>
          <cell r="AC98"/>
        </row>
        <row r="99">
          <cell r="AB99"/>
          <cell r="AC99"/>
        </row>
        <row r="100">
          <cell r="AB100"/>
          <cell r="AC100"/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>
        <row r="2">
          <cell r="DG2" t="str">
            <v>Версия организации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AN5" t="str">
            <v>2020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G5" t="str">
            <v>2021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"/>
  <sheetViews>
    <sheetView tabSelected="1" view="pageBreakPreview" topLeftCell="E16" zoomScale="80" zoomScaleNormal="100" zoomScaleSheetLayoutView="80" workbookViewId="0">
      <selection activeCell="K34" sqref="K34"/>
    </sheetView>
  </sheetViews>
  <sheetFormatPr defaultRowHeight="15" outlineLevelCol="1" x14ac:dyDescent="0.25"/>
  <cols>
    <col min="1" max="1" width="8.42578125" style="1" hidden="1" customWidth="1"/>
    <col min="2" max="3" width="10.7109375" style="1" hidden="1" customWidth="1"/>
    <col min="4" max="4" width="8" hidden="1" customWidth="1"/>
    <col min="5" max="5" width="10.42578125" style="1" customWidth="1"/>
    <col min="6" max="6" width="39.85546875" style="1" customWidth="1"/>
    <col min="7" max="7" width="40.5703125" style="1" customWidth="1"/>
    <col min="8" max="8" width="14.140625" style="1" customWidth="1"/>
    <col min="9" max="9" width="9.85546875" style="1" customWidth="1"/>
    <col min="10" max="10" width="10.28515625" style="1" customWidth="1"/>
    <col min="11" max="11" width="11" style="1" customWidth="1"/>
    <col min="12" max="12" width="8.42578125" style="1" customWidth="1"/>
    <col min="13" max="13" width="7.42578125" style="1" customWidth="1"/>
    <col min="14" max="14" width="7.7109375" style="1" customWidth="1"/>
    <col min="15" max="15" width="9.85546875" style="1" customWidth="1" outlineLevel="1"/>
    <col min="16" max="16" width="9.7109375" style="1" customWidth="1"/>
    <col min="17" max="17" width="11.28515625" style="1" customWidth="1"/>
    <col min="18" max="16384" width="9.140625" style="1"/>
  </cols>
  <sheetData>
    <row r="1" spans="2:16" ht="20.25" x14ac:dyDescent="0.25">
      <c r="I1" s="2" t="s">
        <v>0</v>
      </c>
      <c r="J1" s="2"/>
      <c r="K1" s="2"/>
      <c r="L1" s="2"/>
      <c r="M1" s="2"/>
      <c r="N1" s="2"/>
      <c r="O1" s="2"/>
      <c r="P1" s="3"/>
    </row>
    <row r="2" spans="2:16" ht="20.25" x14ac:dyDescent="0.25">
      <c r="I2" s="2" t="s">
        <v>1</v>
      </c>
      <c r="J2" s="2"/>
      <c r="K2" s="2"/>
      <c r="L2" s="2"/>
      <c r="M2" s="2"/>
      <c r="N2" s="2"/>
      <c r="O2" s="2"/>
      <c r="P2" s="4"/>
    </row>
    <row r="3" spans="2:16" ht="20.25" x14ac:dyDescent="0.25">
      <c r="I3" s="2" t="s">
        <v>2</v>
      </c>
      <c r="J3" s="2"/>
      <c r="K3" s="2"/>
      <c r="L3" s="2"/>
      <c r="M3" s="2"/>
      <c r="N3" s="2"/>
      <c r="O3" s="2"/>
      <c r="P3" s="4"/>
    </row>
    <row r="4" spans="2:16" ht="33" customHeight="1" x14ac:dyDescent="0.25">
      <c r="I4" s="2" t="s">
        <v>3</v>
      </c>
      <c r="J4" s="2"/>
      <c r="K4" s="2"/>
      <c r="L4" s="2"/>
      <c r="M4" s="2"/>
      <c r="N4" s="2"/>
      <c r="O4" s="2"/>
      <c r="P4" s="4"/>
    </row>
    <row r="5" spans="2:16" ht="20.25" x14ac:dyDescent="0.25">
      <c r="I5" s="2" t="s">
        <v>4</v>
      </c>
      <c r="J5" s="2"/>
      <c r="K5" s="2"/>
      <c r="L5" s="2"/>
      <c r="M5" s="2"/>
      <c r="N5" s="2"/>
      <c r="O5" s="4"/>
      <c r="P5" s="4"/>
    </row>
    <row r="6" spans="2:16" ht="20.25" x14ac:dyDescent="0.25">
      <c r="I6" s="2" t="s">
        <v>1</v>
      </c>
      <c r="J6" s="2"/>
      <c r="K6" s="2"/>
      <c r="L6" s="2"/>
      <c r="M6" s="2"/>
      <c r="N6" s="2"/>
      <c r="O6" s="4"/>
      <c r="P6" s="4"/>
    </row>
    <row r="7" spans="2:16" ht="20.25" customHeight="1" x14ac:dyDescent="0.25">
      <c r="I7" s="2" t="s">
        <v>2</v>
      </c>
      <c r="J7" s="2"/>
      <c r="K7" s="2"/>
      <c r="L7" s="2"/>
      <c r="M7" s="2"/>
      <c r="N7" s="2"/>
      <c r="O7" s="5"/>
      <c r="P7" s="6"/>
    </row>
    <row r="8" spans="2:16" ht="38.25" customHeight="1" x14ac:dyDescent="0.25">
      <c r="I8" s="2" t="s">
        <v>5</v>
      </c>
      <c r="J8" s="2"/>
      <c r="K8" s="2"/>
      <c r="L8" s="2"/>
      <c r="M8" s="2"/>
      <c r="N8" s="2"/>
    </row>
    <row r="9" spans="2:16" ht="53.25" customHeight="1" x14ac:dyDescent="0.25">
      <c r="E9" s="7" t="s">
        <v>6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2:16" ht="18" customHeight="1" x14ac:dyDescent="0.25">
      <c r="E10" s="8" t="s">
        <v>7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6" x14ac:dyDescent="0.25">
      <c r="E11" s="9" t="s">
        <v>8</v>
      </c>
      <c r="F11" s="10"/>
      <c r="G11" s="11" t="s">
        <v>9</v>
      </c>
      <c r="H11" s="11"/>
      <c r="I11" s="11"/>
      <c r="J11" s="11"/>
      <c r="K11" s="11"/>
      <c r="L11" s="11"/>
      <c r="M11" s="11"/>
      <c r="N11" s="11"/>
      <c r="O11" s="11"/>
    </row>
    <row r="12" spans="2:16" x14ac:dyDescent="0.25">
      <c r="E12" s="12" t="s">
        <v>10</v>
      </c>
      <c r="F12" s="13"/>
      <c r="G12" s="11" t="s">
        <v>11</v>
      </c>
      <c r="H12" s="11"/>
      <c r="I12" s="11"/>
      <c r="J12" s="11"/>
      <c r="K12" s="11"/>
      <c r="L12" s="11"/>
      <c r="M12" s="11"/>
      <c r="N12" s="11"/>
      <c r="O12" s="11"/>
    </row>
    <row r="13" spans="2:16" x14ac:dyDescent="0.25">
      <c r="E13" s="9" t="s">
        <v>12</v>
      </c>
      <c r="F13" s="10"/>
      <c r="G13" s="11" t="s">
        <v>13</v>
      </c>
      <c r="H13" s="11"/>
      <c r="I13" s="11"/>
      <c r="J13" s="11"/>
      <c r="K13" s="11"/>
      <c r="L13" s="11"/>
      <c r="M13" s="11"/>
      <c r="N13" s="11"/>
      <c r="O13" s="11"/>
    </row>
    <row r="14" spans="2:16" x14ac:dyDescent="0.25">
      <c r="E14" s="12" t="s">
        <v>10</v>
      </c>
      <c r="F14" s="13"/>
      <c r="G14" s="11" t="s">
        <v>91</v>
      </c>
      <c r="H14" s="11"/>
      <c r="I14" s="11"/>
      <c r="J14" s="11"/>
      <c r="K14" s="11"/>
      <c r="L14" s="11"/>
      <c r="M14" s="11"/>
      <c r="N14" s="11"/>
      <c r="O14" s="11"/>
    </row>
    <row r="15" spans="2:16" x14ac:dyDescent="0.25">
      <c r="E15" s="9" t="s">
        <v>14</v>
      </c>
      <c r="F15" s="9"/>
      <c r="G15" s="14" t="s">
        <v>15</v>
      </c>
      <c r="H15" s="14"/>
      <c r="I15" s="14"/>
      <c r="J15" s="14"/>
      <c r="K15" s="14"/>
      <c r="L15" s="14"/>
      <c r="M15" s="14"/>
      <c r="N15" s="14"/>
      <c r="O15" s="14"/>
    </row>
    <row r="16" spans="2:16" ht="42.75" customHeight="1" x14ac:dyDescent="0.25">
      <c r="B16" s="15" t="b">
        <f>REGULATION_METHODS&lt;&gt;"Метод сравнения аналогов"</f>
        <v>1</v>
      </c>
      <c r="E16" s="16" t="s">
        <v>16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20" x14ac:dyDescent="0.25">
      <c r="B17" s="15" t="e">
        <f>#REF!</f>
        <v>#REF!</v>
      </c>
      <c r="E17" s="17" t="s">
        <v>17</v>
      </c>
      <c r="F17" s="18" t="s">
        <v>18</v>
      </c>
      <c r="G17" s="19"/>
      <c r="H17" s="20" t="s">
        <v>19</v>
      </c>
      <c r="I17" s="21" t="s">
        <v>20</v>
      </c>
      <c r="J17" s="21"/>
      <c r="K17" s="21"/>
      <c r="L17" s="21"/>
      <c r="M17" s="21"/>
      <c r="N17" s="21"/>
      <c r="O17" s="21"/>
    </row>
    <row r="18" spans="1:20" x14ac:dyDescent="0.25">
      <c r="B18" s="15" t="b">
        <f>B16</f>
        <v>1</v>
      </c>
      <c r="E18" s="17"/>
      <c r="F18" s="22"/>
      <c r="G18" s="23"/>
      <c r="H18" s="24"/>
      <c r="I18" s="25" t="s">
        <v>21</v>
      </c>
      <c r="J18" s="25" t="s">
        <v>22</v>
      </c>
      <c r="K18" s="26" t="s">
        <v>23</v>
      </c>
      <c r="L18" s="27" t="s">
        <v>24</v>
      </c>
      <c r="M18" s="28"/>
      <c r="N18" s="27" t="s">
        <v>25</v>
      </c>
      <c r="O18" s="28"/>
    </row>
    <row r="19" spans="1:20" ht="27" customHeight="1" x14ac:dyDescent="0.25">
      <c r="B19" s="15" t="e">
        <f>#REF!</f>
        <v>#REF!</v>
      </c>
      <c r="E19" s="29">
        <v>1</v>
      </c>
      <c r="F19" s="30" t="s">
        <v>26</v>
      </c>
      <c r="G19" s="30"/>
      <c r="H19" s="31" t="s">
        <v>27</v>
      </c>
      <c r="I19" s="32">
        <v>676.65043849600011</v>
      </c>
      <c r="J19" s="32">
        <v>698.0190593437037</v>
      </c>
      <c r="K19" s="33">
        <v>731.82077296804891</v>
      </c>
      <c r="L19" s="34">
        <v>739.95</v>
      </c>
      <c r="M19" s="35"/>
      <c r="N19" s="34">
        <v>761.86</v>
      </c>
      <c r="O19" s="35"/>
    </row>
    <row r="20" spans="1:20" ht="28.5" customHeight="1" x14ac:dyDescent="0.25">
      <c r="B20" s="15" t="e">
        <f>#REF!</f>
        <v>#REF!</v>
      </c>
      <c r="E20" s="29" t="s">
        <v>28</v>
      </c>
      <c r="F20" s="30" t="s">
        <v>29</v>
      </c>
      <c r="G20" s="36"/>
      <c r="H20" s="31" t="s">
        <v>27</v>
      </c>
      <c r="I20" s="32">
        <v>117</v>
      </c>
      <c r="J20" s="32">
        <v>120.69486000000001</v>
      </c>
      <c r="K20" s="33">
        <v>130.5356513694073</v>
      </c>
      <c r="L20" s="34">
        <v>127.95</v>
      </c>
      <c r="M20" s="35"/>
      <c r="N20" s="34">
        <v>131.72999999999999</v>
      </c>
      <c r="O20" s="35"/>
      <c r="T20" s="37"/>
    </row>
    <row r="21" spans="1:20" x14ac:dyDescent="0.25">
      <c r="B21" s="15" t="b">
        <v>1</v>
      </c>
      <c r="E21" s="38" t="s">
        <v>30</v>
      </c>
      <c r="F21" s="39"/>
      <c r="G21" s="39"/>
      <c r="H21" s="39"/>
      <c r="I21" s="39"/>
      <c r="J21" s="39"/>
      <c r="K21" s="39"/>
      <c r="L21" s="39"/>
      <c r="M21" s="39"/>
      <c r="N21" s="39"/>
      <c r="O21" s="40"/>
    </row>
    <row r="22" spans="1:20" x14ac:dyDescent="0.25">
      <c r="A22" s="15"/>
      <c r="B22" s="15" t="e">
        <f>#REF!</f>
        <v>#REF!</v>
      </c>
      <c r="C22" s="15" t="e">
        <f t="array" ref="C22">INDEX([1]Тарифы!$Y$86:$Y$108,MATCH(#REF!,[1]Тарифы!$X$86:$X$108,0))</f>
        <v>#REF!</v>
      </c>
      <c r="E22" s="17" t="s">
        <v>17</v>
      </c>
      <c r="F22" s="41" t="s">
        <v>31</v>
      </c>
      <c r="G22" s="42"/>
      <c r="H22" s="17" t="s">
        <v>19</v>
      </c>
      <c r="I22" s="21" t="s">
        <v>20</v>
      </c>
      <c r="J22" s="21"/>
      <c r="K22" s="21"/>
      <c r="L22" s="21"/>
      <c r="M22" s="21"/>
      <c r="N22" s="21"/>
      <c r="O22" s="21"/>
    </row>
    <row r="23" spans="1:20" x14ac:dyDescent="0.25">
      <c r="B23" s="15" t="e">
        <f>B22</f>
        <v>#REF!</v>
      </c>
      <c r="E23" s="17"/>
      <c r="F23" s="43"/>
      <c r="G23" s="44"/>
      <c r="H23" s="17"/>
      <c r="I23" s="25" t="s">
        <v>21</v>
      </c>
      <c r="J23" s="25" t="s">
        <v>22</v>
      </c>
      <c r="K23" s="26" t="s">
        <v>23</v>
      </c>
      <c r="L23" s="27" t="s">
        <v>24</v>
      </c>
      <c r="M23" s="28"/>
      <c r="N23" s="27" t="s">
        <v>25</v>
      </c>
      <c r="O23" s="28"/>
    </row>
    <row r="24" spans="1:20" ht="12.75" customHeight="1" x14ac:dyDescent="0.25">
      <c r="B24" s="15" t="e">
        <f t="array" ref="B24">AND(#REF!,INDEX([1]Тарифы!$AC$86:$AC$108,MATCH($C22,[1]Тарифы!$Y$86:$Y$108,0))&lt;&gt;"Тариф на транспортировку воды")</f>
        <v>#REF!</v>
      </c>
      <c r="E24" s="25">
        <v>1</v>
      </c>
      <c r="F24" s="30" t="s">
        <v>32</v>
      </c>
      <c r="G24" s="36"/>
      <c r="H24" s="45" t="s">
        <v>33</v>
      </c>
      <c r="I24" s="32">
        <v>35.840000000000003</v>
      </c>
      <c r="J24" s="32">
        <v>35.840000000000003</v>
      </c>
      <c r="K24" s="32">
        <v>35.840000000000003</v>
      </c>
      <c r="L24" s="46">
        <v>35.840000000000003</v>
      </c>
      <c r="M24" s="47"/>
      <c r="N24" s="46">
        <v>35.840000000000003</v>
      </c>
      <c r="O24" s="47"/>
    </row>
    <row r="25" spans="1:20" x14ac:dyDescent="0.25">
      <c r="B25" s="15" t="e">
        <f>#REF!</f>
        <v>#REF!</v>
      </c>
      <c r="E25" s="25">
        <v>2</v>
      </c>
      <c r="F25" s="30" t="s">
        <v>34</v>
      </c>
      <c r="G25" s="36"/>
      <c r="H25" s="45" t="s">
        <v>33</v>
      </c>
      <c r="I25" s="32">
        <v>0</v>
      </c>
      <c r="J25" s="32">
        <v>0</v>
      </c>
      <c r="K25" s="32">
        <v>0</v>
      </c>
      <c r="L25" s="46">
        <v>0</v>
      </c>
      <c r="M25" s="47"/>
      <c r="N25" s="46">
        <v>0</v>
      </c>
      <c r="O25" s="47"/>
    </row>
    <row r="26" spans="1:20" x14ac:dyDescent="0.25">
      <c r="B26" s="15" t="e">
        <f>#REF!</f>
        <v>#REF!</v>
      </c>
      <c r="E26" s="25">
        <v>3</v>
      </c>
      <c r="F26" s="30" t="s">
        <v>35</v>
      </c>
      <c r="G26" s="36"/>
      <c r="H26" s="45" t="s">
        <v>33</v>
      </c>
      <c r="I26" s="32">
        <v>35.840000000000003</v>
      </c>
      <c r="J26" s="32">
        <v>35.840000000000003</v>
      </c>
      <c r="K26" s="32">
        <v>35.840000000000003</v>
      </c>
      <c r="L26" s="46">
        <v>35.840000000000003</v>
      </c>
      <c r="M26" s="47"/>
      <c r="N26" s="46">
        <v>35.840000000000003</v>
      </c>
      <c r="O26" s="47"/>
    </row>
    <row r="27" spans="1:20" x14ac:dyDescent="0.25">
      <c r="B27" s="15" t="e">
        <f>AND(#REF!,REGULATION_METHODS&lt;&gt;"Метод сравнения аналогов")</f>
        <v>#REF!</v>
      </c>
      <c r="E27" s="48" t="s">
        <v>36</v>
      </c>
      <c r="F27" s="49" t="s">
        <v>37</v>
      </c>
      <c r="G27" s="50"/>
      <c r="H27" s="45" t="s">
        <v>33</v>
      </c>
      <c r="I27" s="32">
        <v>5.91</v>
      </c>
      <c r="J27" s="32">
        <v>5.91</v>
      </c>
      <c r="K27" s="32">
        <v>5.91</v>
      </c>
      <c r="L27" s="46">
        <v>5.91</v>
      </c>
      <c r="M27" s="47"/>
      <c r="N27" s="46">
        <v>5.91</v>
      </c>
      <c r="O27" s="47"/>
    </row>
    <row r="28" spans="1:20" x14ac:dyDescent="0.25">
      <c r="B28" s="15" t="e">
        <f>B27</f>
        <v>#REF!</v>
      </c>
      <c r="E28" s="48" t="s">
        <v>38</v>
      </c>
      <c r="F28" s="49" t="s">
        <v>39</v>
      </c>
      <c r="G28" s="50"/>
      <c r="H28" s="45" t="s">
        <v>33</v>
      </c>
      <c r="I28" s="32">
        <v>0</v>
      </c>
      <c r="J28" s="32">
        <v>0</v>
      </c>
      <c r="K28" s="32">
        <v>0</v>
      </c>
      <c r="L28" s="46">
        <v>0</v>
      </c>
      <c r="M28" s="47"/>
      <c r="N28" s="46">
        <v>0</v>
      </c>
      <c r="O28" s="47"/>
    </row>
    <row r="29" spans="1:20" x14ac:dyDescent="0.25">
      <c r="B29" s="15" t="e">
        <f>B28</f>
        <v>#REF!</v>
      </c>
      <c r="E29" s="48" t="s">
        <v>40</v>
      </c>
      <c r="F29" s="51" t="s">
        <v>41</v>
      </c>
      <c r="G29" s="51"/>
      <c r="H29" s="45" t="s">
        <v>33</v>
      </c>
      <c r="I29" s="32">
        <v>29.93</v>
      </c>
      <c r="J29" s="32">
        <v>29.93</v>
      </c>
      <c r="K29" s="32">
        <v>29.93</v>
      </c>
      <c r="L29" s="52">
        <v>29.93</v>
      </c>
      <c r="M29" s="52"/>
      <c r="N29" s="52">
        <v>29.93</v>
      </c>
      <c r="O29" s="52"/>
    </row>
    <row r="30" spans="1:20" x14ac:dyDescent="0.25">
      <c r="B30" s="15"/>
      <c r="E30" s="53" t="s">
        <v>28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20" ht="15.75" customHeight="1" x14ac:dyDescent="0.25">
      <c r="E31" s="8" t="s">
        <v>42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0" x14ac:dyDescent="0.25">
      <c r="E32" s="54" t="s">
        <v>17</v>
      </c>
      <c r="F32" s="18" t="s">
        <v>43</v>
      </c>
      <c r="G32" s="19"/>
      <c r="H32" s="17" t="s">
        <v>19</v>
      </c>
      <c r="I32" s="21" t="s">
        <v>20</v>
      </c>
      <c r="J32" s="21"/>
      <c r="K32" s="21"/>
      <c r="L32" s="21"/>
      <c r="M32" s="21"/>
      <c r="N32" s="21"/>
      <c r="O32" s="21"/>
    </row>
    <row r="33" spans="1:15" x14ac:dyDescent="0.25">
      <c r="E33" s="54"/>
      <c r="F33" s="22"/>
      <c r="G33" s="23"/>
      <c r="H33" s="17"/>
      <c r="I33" s="25" t="s">
        <v>21</v>
      </c>
      <c r="J33" s="25" t="s">
        <v>22</v>
      </c>
      <c r="K33" s="26" t="s">
        <v>23</v>
      </c>
      <c r="L33" s="55" t="s">
        <v>44</v>
      </c>
      <c r="M33" s="56"/>
      <c r="N33" s="57" t="s">
        <v>45</v>
      </c>
      <c r="O33" s="58"/>
    </row>
    <row r="34" spans="1:15" ht="28.5" customHeight="1" x14ac:dyDescent="0.25">
      <c r="E34" s="29" t="s">
        <v>46</v>
      </c>
      <c r="F34" s="30" t="s">
        <v>47</v>
      </c>
      <c r="G34" s="30"/>
      <c r="H34" s="31" t="s">
        <v>27</v>
      </c>
      <c r="I34" s="59">
        <v>1034.8258913186269</v>
      </c>
      <c r="J34" s="59">
        <v>1086.3307314192757</v>
      </c>
      <c r="K34" s="60">
        <v>1131.8906936233641</v>
      </c>
      <c r="L34" s="61">
        <v>1154.2</v>
      </c>
      <c r="M34" s="62"/>
      <c r="N34" s="61">
        <v>1186.97</v>
      </c>
      <c r="O34" s="62"/>
    </row>
    <row r="35" spans="1:15" x14ac:dyDescent="0.25">
      <c r="E35" s="29" t="s">
        <v>48</v>
      </c>
      <c r="F35" s="63" t="s">
        <v>49</v>
      </c>
      <c r="G35" s="63"/>
      <c r="H35" s="31" t="s">
        <v>27</v>
      </c>
      <c r="I35" s="59">
        <v>797.47365080542568</v>
      </c>
      <c r="J35" s="59">
        <v>822.65786869786109</v>
      </c>
      <c r="K35" s="64">
        <v>862.49524178432694</v>
      </c>
      <c r="L35" s="65">
        <v>871.99</v>
      </c>
      <c r="M35" s="66"/>
      <c r="N35" s="65">
        <v>897.8</v>
      </c>
      <c r="O35" s="66"/>
    </row>
    <row r="36" spans="1:15" x14ac:dyDescent="0.25">
      <c r="E36" s="29" t="s">
        <v>50</v>
      </c>
      <c r="F36" s="63" t="s">
        <v>51</v>
      </c>
      <c r="G36" s="63"/>
      <c r="H36" s="31" t="s">
        <v>27</v>
      </c>
      <c r="I36" s="59">
        <v>179</v>
      </c>
      <c r="J36" s="59">
        <v>193.75</v>
      </c>
      <c r="K36" s="64">
        <v>210.8</v>
      </c>
      <c r="L36" s="65">
        <v>193.7</v>
      </c>
      <c r="M36" s="66"/>
      <c r="N36" s="65">
        <v>198.55</v>
      </c>
      <c r="O36" s="66"/>
    </row>
    <row r="37" spans="1:15" ht="27.75" customHeight="1" x14ac:dyDescent="0.25">
      <c r="E37" s="67" t="s">
        <v>52</v>
      </c>
      <c r="F37" s="68"/>
      <c r="G37" s="68"/>
      <c r="H37" s="68"/>
      <c r="I37" s="68"/>
      <c r="J37" s="68"/>
      <c r="K37" s="68"/>
      <c r="L37" s="68"/>
      <c r="M37" s="68"/>
      <c r="N37" s="68"/>
      <c r="O37" s="69"/>
    </row>
    <row r="38" spans="1:15" ht="15" customHeight="1" x14ac:dyDescent="0.25">
      <c r="E38" s="70" t="s">
        <v>53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5" ht="12" customHeight="1" x14ac:dyDescent="0.25">
      <c r="E39" s="29" t="s">
        <v>17</v>
      </c>
      <c r="F39" s="21" t="s">
        <v>54</v>
      </c>
      <c r="G39" s="21"/>
      <c r="H39" s="21"/>
      <c r="I39" s="71" t="s">
        <v>55</v>
      </c>
      <c r="J39" s="72"/>
      <c r="K39" s="72"/>
      <c r="L39" s="72"/>
      <c r="M39" s="72"/>
      <c r="N39" s="72"/>
      <c r="O39" s="73"/>
    </row>
    <row r="40" spans="1:15" ht="28.5" customHeight="1" x14ac:dyDescent="0.25">
      <c r="E40" s="29" t="s">
        <v>46</v>
      </c>
      <c r="F40" s="30" t="s">
        <v>26</v>
      </c>
      <c r="G40" s="30"/>
      <c r="H40" s="30"/>
      <c r="I40" s="74" t="s">
        <v>15</v>
      </c>
      <c r="J40" s="75"/>
      <c r="K40" s="75"/>
      <c r="L40" s="75"/>
      <c r="M40" s="75"/>
      <c r="N40" s="75"/>
      <c r="O40" s="76"/>
    </row>
    <row r="41" spans="1:15" ht="29.25" customHeight="1" x14ac:dyDescent="0.25">
      <c r="E41" s="77">
        <v>2</v>
      </c>
      <c r="F41" s="30" t="s">
        <v>29</v>
      </c>
      <c r="G41" s="30"/>
      <c r="H41" s="30"/>
      <c r="I41" s="78"/>
      <c r="J41" s="79"/>
      <c r="K41" s="79"/>
      <c r="L41" s="79"/>
      <c r="M41" s="79"/>
      <c r="N41" s="79"/>
      <c r="O41" s="80"/>
    </row>
    <row r="42" spans="1:15" ht="56.25" customHeight="1" x14ac:dyDescent="0.25">
      <c r="E42" s="81" t="s">
        <v>56</v>
      </c>
      <c r="F42" s="82"/>
      <c r="G42" s="82"/>
      <c r="H42" s="82"/>
      <c r="I42" s="82"/>
      <c r="J42" s="82"/>
      <c r="K42" s="82"/>
      <c r="L42" s="82"/>
      <c r="M42" s="82"/>
      <c r="N42" s="82"/>
      <c r="O42" s="83"/>
    </row>
    <row r="43" spans="1:15" x14ac:dyDescent="0.25">
      <c r="E43" s="17" t="s">
        <v>17</v>
      </c>
      <c r="F43" s="18" t="s">
        <v>43</v>
      </c>
      <c r="G43" s="19"/>
      <c r="H43" s="17" t="s">
        <v>19</v>
      </c>
      <c r="I43" s="21" t="s">
        <v>20</v>
      </c>
      <c r="J43" s="21"/>
      <c r="K43" s="21"/>
      <c r="L43" s="21"/>
      <c r="M43" s="21"/>
      <c r="N43" s="21"/>
      <c r="O43" s="21"/>
    </row>
    <row r="44" spans="1:15" x14ac:dyDescent="0.25">
      <c r="E44" s="17"/>
      <c r="F44" s="22"/>
      <c r="G44" s="23"/>
      <c r="H44" s="17"/>
      <c r="I44" s="25" t="s">
        <v>21</v>
      </c>
      <c r="J44" s="25" t="s">
        <v>22</v>
      </c>
      <c r="K44" s="26" t="s">
        <v>23</v>
      </c>
      <c r="L44" s="55" t="s">
        <v>24</v>
      </c>
      <c r="M44" s="56"/>
      <c r="N44" s="57" t="s">
        <v>25</v>
      </c>
      <c r="O44" s="58"/>
    </row>
    <row r="45" spans="1:15" ht="15.75" customHeight="1" x14ac:dyDescent="0.25">
      <c r="A45" s="15"/>
      <c r="B45" s="15" t="e">
        <f>OR(B46,B47)</f>
        <v>#REF!</v>
      </c>
      <c r="C45" s="15" t="e">
        <f t="array" ref="C45">INDEX([1]Тарифы!$AB$86:$AB$108,MATCH(#REF!,[1]Тарифы!$Y$86:$Y$108,0))</f>
        <v>#REF!</v>
      </c>
      <c r="E45" s="84">
        <v>1</v>
      </c>
      <c r="F45" s="85" t="s">
        <v>57</v>
      </c>
      <c r="G45" s="86"/>
      <c r="H45" s="86"/>
      <c r="I45" s="86"/>
      <c r="J45" s="86"/>
      <c r="K45" s="86"/>
      <c r="L45" s="86"/>
      <c r="M45" s="86"/>
      <c r="N45" s="86"/>
      <c r="O45" s="87"/>
    </row>
    <row r="46" spans="1:15" ht="15.75" customHeight="1" x14ac:dyDescent="0.25">
      <c r="A46" s="15"/>
      <c r="B46" s="15" t="e">
        <f>AND($C45="Водоснабжение",$C46&lt;&gt;"Тариф на транспортировку воды",$C46&lt;&gt;"Тариф на техническую воду")</f>
        <v>#REF!</v>
      </c>
      <c r="C46" s="15" t="e">
        <f t="array" ref="C46">INDEX([1]Тарифы!$AC$86:$AC$108,MATCH(#REF!,[1]Тарифы!$Y$86:$Y$108,0))</f>
        <v>#REF!</v>
      </c>
      <c r="E46" s="88" t="s">
        <v>48</v>
      </c>
      <c r="F46" s="89" t="s">
        <v>58</v>
      </c>
      <c r="G46" s="90"/>
      <c r="H46" s="91" t="s">
        <v>59</v>
      </c>
      <c r="I46" s="92">
        <v>0</v>
      </c>
      <c r="J46" s="92">
        <v>0</v>
      </c>
      <c r="K46" s="92">
        <v>0</v>
      </c>
      <c r="L46" s="93">
        <v>0</v>
      </c>
      <c r="M46" s="94"/>
      <c r="N46" s="93">
        <v>0</v>
      </c>
      <c r="O46" s="94"/>
    </row>
    <row r="47" spans="1:15" ht="15.75" customHeight="1" x14ac:dyDescent="0.25">
      <c r="B47" s="15" t="e">
        <f>AND($C45="Водоснабжение",OR(region_name&lt;&gt;"Ленинградская область",$C46&lt;&gt;"Тариф на транспортировку воды"),$C46&lt;&gt;"Тариф на техническую воду")</f>
        <v>#REF!</v>
      </c>
      <c r="E47" s="31" t="s">
        <v>50</v>
      </c>
      <c r="F47" s="89" t="s">
        <v>60</v>
      </c>
      <c r="G47" s="90"/>
      <c r="H47" s="95" t="s">
        <v>59</v>
      </c>
      <c r="I47" s="92">
        <v>0</v>
      </c>
      <c r="J47" s="92">
        <v>0</v>
      </c>
      <c r="K47" s="92">
        <v>0</v>
      </c>
      <c r="L47" s="93">
        <v>0</v>
      </c>
      <c r="M47" s="94"/>
      <c r="N47" s="93">
        <v>0</v>
      </c>
      <c r="O47" s="94"/>
    </row>
    <row r="48" spans="1:15" ht="15.75" customHeight="1" x14ac:dyDescent="0.25">
      <c r="B48" s="15" t="e">
        <f>B49</f>
        <v>#REF!</v>
      </c>
      <c r="E48" s="31">
        <v>2</v>
      </c>
      <c r="F48" s="85" t="s">
        <v>61</v>
      </c>
      <c r="G48" s="86"/>
      <c r="H48" s="86"/>
      <c r="I48" s="86"/>
      <c r="J48" s="86"/>
      <c r="K48" s="86"/>
      <c r="L48" s="86"/>
      <c r="M48" s="86"/>
      <c r="N48" s="86"/>
      <c r="O48" s="87"/>
    </row>
    <row r="49" spans="1:15" ht="15.75" customHeight="1" x14ac:dyDescent="0.25">
      <c r="B49" s="15" t="e">
        <f>$C45="Водоснабжение"</f>
        <v>#REF!</v>
      </c>
      <c r="E49" s="31" t="s">
        <v>62</v>
      </c>
      <c r="F49" s="89" t="s">
        <v>63</v>
      </c>
      <c r="G49" s="90"/>
      <c r="H49" s="95" t="s">
        <v>64</v>
      </c>
      <c r="I49" s="92">
        <v>0</v>
      </c>
      <c r="J49" s="92">
        <v>0</v>
      </c>
      <c r="K49" s="92">
        <v>0</v>
      </c>
      <c r="L49" s="93">
        <v>0</v>
      </c>
      <c r="M49" s="94"/>
      <c r="N49" s="93">
        <v>0</v>
      </c>
      <c r="O49" s="94"/>
    </row>
    <row r="50" spans="1:15" ht="15.75" customHeight="1" x14ac:dyDescent="0.25">
      <c r="B50" s="15" t="e">
        <f>OR(B51,#REF!)</f>
        <v>#REF!</v>
      </c>
      <c r="E50" s="31">
        <v>3</v>
      </c>
      <c r="F50" s="85" t="s">
        <v>65</v>
      </c>
      <c r="G50" s="86"/>
      <c r="H50" s="86"/>
      <c r="I50" s="86"/>
      <c r="J50" s="86"/>
      <c r="K50" s="86"/>
      <c r="L50" s="86"/>
      <c r="M50" s="86"/>
      <c r="N50" s="86"/>
      <c r="O50" s="87"/>
    </row>
    <row r="51" spans="1:15" ht="15.75" customHeight="1" x14ac:dyDescent="0.25">
      <c r="B51" s="15" t="e">
        <f>$C45="Водоснабжение"</f>
        <v>#REF!</v>
      </c>
      <c r="E51" s="31" t="s">
        <v>36</v>
      </c>
      <c r="F51" s="89" t="s">
        <v>66</v>
      </c>
      <c r="G51" s="90"/>
      <c r="H51" s="95" t="s">
        <v>59</v>
      </c>
      <c r="I51" s="92">
        <v>0</v>
      </c>
      <c r="J51" s="92">
        <v>0</v>
      </c>
      <c r="K51" s="92">
        <v>0</v>
      </c>
      <c r="L51" s="93">
        <v>0</v>
      </c>
      <c r="M51" s="94"/>
      <c r="N51" s="93">
        <v>0</v>
      </c>
      <c r="O51" s="94"/>
    </row>
    <row r="52" spans="1:15" ht="15.75" customHeight="1" x14ac:dyDescent="0.25">
      <c r="B52" s="15" t="e">
        <f>#REF!="Водоотведение"</f>
        <v>#REF!</v>
      </c>
      <c r="E52" s="96" t="s">
        <v>38</v>
      </c>
      <c r="F52" s="89" t="s">
        <v>67</v>
      </c>
      <c r="G52" s="90"/>
      <c r="H52" s="95" t="s">
        <v>68</v>
      </c>
      <c r="I52" s="92">
        <v>0.7</v>
      </c>
      <c r="J52" s="92">
        <v>0.7</v>
      </c>
      <c r="K52" s="92">
        <v>0.7</v>
      </c>
      <c r="L52" s="97">
        <v>0.7</v>
      </c>
      <c r="M52" s="97"/>
      <c r="N52" s="97">
        <v>0.7</v>
      </c>
      <c r="O52" s="97"/>
    </row>
    <row r="53" spans="1:15" ht="15.75" customHeight="1" x14ac:dyDescent="0.25">
      <c r="B53" s="15"/>
      <c r="E53" s="98" t="s">
        <v>69</v>
      </c>
      <c r="F53" s="98"/>
      <c r="G53" s="98"/>
      <c r="H53" s="98"/>
      <c r="I53" s="98"/>
      <c r="J53" s="98"/>
      <c r="K53" s="98"/>
      <c r="L53" s="98"/>
      <c r="M53" s="98"/>
      <c r="N53" s="98"/>
      <c r="O53" s="98"/>
    </row>
    <row r="54" spans="1:15" ht="43.5" customHeight="1" x14ac:dyDescent="0.25">
      <c r="B54" s="15" t="b">
        <v>1</v>
      </c>
      <c r="E54" s="16" t="s">
        <v>70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x14ac:dyDescent="0.25">
      <c r="B55" s="15" t="b">
        <v>1</v>
      </c>
      <c r="E55" s="99" t="s">
        <v>17</v>
      </c>
      <c r="F55" s="17" t="s">
        <v>43</v>
      </c>
      <c r="G55" s="17"/>
      <c r="H55" s="17"/>
      <c r="I55" s="21" t="s">
        <v>20</v>
      </c>
      <c r="J55" s="21"/>
      <c r="K55" s="21"/>
      <c r="L55" s="21"/>
      <c r="M55" s="21"/>
      <c r="N55" s="21"/>
      <c r="O55" s="21"/>
    </row>
    <row r="56" spans="1:15" x14ac:dyDescent="0.25">
      <c r="B56" s="15" t="b">
        <v>1</v>
      </c>
      <c r="E56" s="99"/>
      <c r="F56" s="17"/>
      <c r="G56" s="17"/>
      <c r="H56" s="17"/>
      <c r="I56" s="25" t="s">
        <v>21</v>
      </c>
      <c r="J56" s="25" t="s">
        <v>22</v>
      </c>
      <c r="K56" s="26" t="s">
        <v>23</v>
      </c>
      <c r="L56" s="55" t="s">
        <v>24</v>
      </c>
      <c r="M56" s="56"/>
      <c r="N56" s="57" t="s">
        <v>25</v>
      </c>
      <c r="O56" s="58"/>
    </row>
    <row r="57" spans="1:15" ht="13.5" customHeight="1" x14ac:dyDescent="0.25">
      <c r="A57" s="15"/>
      <c r="B57" s="15" t="e">
        <f>B45</f>
        <v>#REF!</v>
      </c>
      <c r="C57" s="15" t="e">
        <f t="array" ref="C57">INDEX([1]Тарифы!$AB$86:$AB$108,MATCH($C58,[1]Тарифы!$Y$86:$Y$108,0))</f>
        <v>#REF!</v>
      </c>
      <c r="E57" s="84">
        <v>1</v>
      </c>
      <c r="F57" s="85" t="s">
        <v>57</v>
      </c>
      <c r="G57" s="86"/>
      <c r="H57" s="86"/>
      <c r="I57" s="86"/>
      <c r="J57" s="86"/>
      <c r="K57" s="86"/>
      <c r="L57" s="86"/>
      <c r="M57" s="86"/>
      <c r="N57" s="86"/>
      <c r="O57" s="87"/>
    </row>
    <row r="58" spans="1:15" ht="13.5" customHeight="1" x14ac:dyDescent="0.25">
      <c r="A58" s="15"/>
      <c r="B58" s="15" t="e">
        <f>B46</f>
        <v>#REF!</v>
      </c>
      <c r="C58" s="15" t="e">
        <f t="array" ref="C58">INDEX([1]Тарифы!$Y$86:$Y$108,MATCH(#REF!,[1]Тарифы!$X$86:$X$108,0))</f>
        <v>#REF!</v>
      </c>
      <c r="E58" s="88" t="s">
        <v>48</v>
      </c>
      <c r="F58" s="100" t="s">
        <v>58</v>
      </c>
      <c r="G58" s="101"/>
      <c r="H58" s="95" t="s">
        <v>59</v>
      </c>
      <c r="I58" s="32">
        <v>0</v>
      </c>
      <c r="J58" s="32">
        <v>0</v>
      </c>
      <c r="K58" s="32">
        <v>0</v>
      </c>
      <c r="L58" s="46">
        <v>0</v>
      </c>
      <c r="M58" s="47"/>
      <c r="N58" s="46">
        <v>0</v>
      </c>
      <c r="O58" s="47"/>
    </row>
    <row r="59" spans="1:15" ht="13.5" customHeight="1" x14ac:dyDescent="0.25">
      <c r="B59" s="15" t="e">
        <f>B58</f>
        <v>#REF!</v>
      </c>
      <c r="E59" s="31"/>
      <c r="F59" s="102" t="s">
        <v>71</v>
      </c>
      <c r="G59" s="102"/>
      <c r="H59" s="103"/>
      <c r="I59" s="32" t="s">
        <v>72</v>
      </c>
      <c r="J59" s="32">
        <v>0</v>
      </c>
      <c r="K59" s="32">
        <v>0</v>
      </c>
      <c r="L59" s="46">
        <v>0</v>
      </c>
      <c r="M59" s="47"/>
      <c r="N59" s="46">
        <v>0</v>
      </c>
      <c r="O59" s="47"/>
    </row>
    <row r="60" spans="1:15" ht="13.5" customHeight="1" x14ac:dyDescent="0.25">
      <c r="B60" s="15" t="e">
        <f>B47</f>
        <v>#REF!</v>
      </c>
      <c r="E60" s="31" t="s">
        <v>50</v>
      </c>
      <c r="F60" s="104" t="s">
        <v>60</v>
      </c>
      <c r="G60" s="104"/>
      <c r="H60" s="95" t="s">
        <v>59</v>
      </c>
      <c r="I60" s="32">
        <v>0</v>
      </c>
      <c r="J60" s="32">
        <v>0</v>
      </c>
      <c r="K60" s="32">
        <v>0</v>
      </c>
      <c r="L60" s="46">
        <v>0</v>
      </c>
      <c r="M60" s="47"/>
      <c r="N60" s="46">
        <v>0</v>
      </c>
      <c r="O60" s="47"/>
    </row>
    <row r="61" spans="1:15" ht="13.5" customHeight="1" x14ac:dyDescent="0.25">
      <c r="B61" s="15" t="e">
        <f>B60</f>
        <v>#REF!</v>
      </c>
      <c r="E61" s="31"/>
      <c r="F61" s="102" t="s">
        <v>71</v>
      </c>
      <c r="G61" s="102"/>
      <c r="H61" s="103"/>
      <c r="I61" s="32" t="s">
        <v>72</v>
      </c>
      <c r="J61" s="32">
        <v>0</v>
      </c>
      <c r="K61" s="32">
        <v>0</v>
      </c>
      <c r="L61" s="46">
        <v>0</v>
      </c>
      <c r="M61" s="47"/>
      <c r="N61" s="46">
        <v>0</v>
      </c>
      <c r="O61" s="47"/>
    </row>
    <row r="62" spans="1:15" ht="13.5" customHeight="1" x14ac:dyDescent="0.25">
      <c r="B62" s="15" t="e">
        <f>B48</f>
        <v>#REF!</v>
      </c>
      <c r="E62" s="31">
        <v>2</v>
      </c>
      <c r="F62" s="105" t="s">
        <v>61</v>
      </c>
      <c r="G62" s="106"/>
      <c r="H62" s="106"/>
      <c r="I62" s="106"/>
      <c r="J62" s="106"/>
      <c r="K62" s="106"/>
      <c r="L62" s="106"/>
      <c r="M62" s="106"/>
      <c r="N62" s="106"/>
      <c r="O62" s="107"/>
    </row>
    <row r="63" spans="1:15" ht="13.5" customHeight="1" x14ac:dyDescent="0.25">
      <c r="B63" s="15" t="e">
        <f>B49</f>
        <v>#REF!</v>
      </c>
      <c r="E63" s="31" t="s">
        <v>62</v>
      </c>
      <c r="F63" s="89" t="s">
        <v>63</v>
      </c>
      <c r="G63" s="108"/>
      <c r="H63" s="95" t="s">
        <v>59</v>
      </c>
      <c r="I63" s="32">
        <v>0</v>
      </c>
      <c r="J63" s="32">
        <v>0</v>
      </c>
      <c r="K63" s="32">
        <v>0</v>
      </c>
      <c r="L63" s="46">
        <v>0</v>
      </c>
      <c r="M63" s="47"/>
      <c r="N63" s="46">
        <v>0</v>
      </c>
      <c r="O63" s="47"/>
    </row>
    <row r="64" spans="1:15" ht="13.5" customHeight="1" x14ac:dyDescent="0.25">
      <c r="B64" s="15" t="e">
        <f>B63</f>
        <v>#REF!</v>
      </c>
      <c r="E64" s="31"/>
      <c r="F64" s="102" t="s">
        <v>71</v>
      </c>
      <c r="G64" s="102"/>
      <c r="H64" s="103"/>
      <c r="I64" s="32" t="s">
        <v>72</v>
      </c>
      <c r="J64" s="32">
        <v>0</v>
      </c>
      <c r="K64" s="32">
        <v>0</v>
      </c>
      <c r="L64" s="46">
        <v>0</v>
      </c>
      <c r="M64" s="47"/>
      <c r="N64" s="46">
        <v>0</v>
      </c>
      <c r="O64" s="47"/>
    </row>
    <row r="65" spans="2:15" ht="13.5" customHeight="1" x14ac:dyDescent="0.25">
      <c r="B65" s="15" t="e">
        <f>B50</f>
        <v>#REF!</v>
      </c>
      <c r="E65" s="31">
        <v>3</v>
      </c>
      <c r="F65" s="105" t="s">
        <v>65</v>
      </c>
      <c r="G65" s="106"/>
      <c r="H65" s="106"/>
      <c r="I65" s="106"/>
      <c r="J65" s="106"/>
      <c r="K65" s="106"/>
      <c r="L65" s="106"/>
      <c r="M65" s="106"/>
      <c r="N65" s="106"/>
      <c r="O65" s="107"/>
    </row>
    <row r="66" spans="2:15" ht="13.5" customHeight="1" x14ac:dyDescent="0.25">
      <c r="B66" s="15" t="e">
        <f>B51</f>
        <v>#REF!</v>
      </c>
      <c r="E66" s="31" t="s">
        <v>36</v>
      </c>
      <c r="F66" s="89" t="s">
        <v>66</v>
      </c>
      <c r="G66" s="108"/>
      <c r="H66" s="95" t="s">
        <v>59</v>
      </c>
      <c r="I66" s="32">
        <v>0</v>
      </c>
      <c r="J66" s="32">
        <v>0</v>
      </c>
      <c r="K66" s="32">
        <v>0</v>
      </c>
      <c r="L66" s="46">
        <v>0</v>
      </c>
      <c r="M66" s="47"/>
      <c r="N66" s="46">
        <v>0</v>
      </c>
      <c r="O66" s="47"/>
    </row>
    <row r="67" spans="2:15" ht="13.5" customHeight="1" x14ac:dyDescent="0.25">
      <c r="B67" s="15" t="e">
        <f>B66</f>
        <v>#REF!</v>
      </c>
      <c r="E67" s="109"/>
      <c r="F67" s="110" t="s">
        <v>71</v>
      </c>
      <c r="G67" s="111"/>
      <c r="H67" s="103"/>
      <c r="I67" s="32" t="s">
        <v>72</v>
      </c>
      <c r="J67" s="32">
        <v>0</v>
      </c>
      <c r="K67" s="32">
        <v>0</v>
      </c>
      <c r="L67" s="46">
        <v>0</v>
      </c>
      <c r="M67" s="47"/>
      <c r="N67" s="46">
        <v>0</v>
      </c>
      <c r="O67" s="47"/>
    </row>
    <row r="68" spans="2:15" ht="13.5" customHeight="1" x14ac:dyDescent="0.25">
      <c r="B68" s="15" t="e">
        <f>#REF!</f>
        <v>#REF!</v>
      </c>
      <c r="E68" s="96" t="s">
        <v>38</v>
      </c>
      <c r="F68" s="89" t="s">
        <v>67</v>
      </c>
      <c r="G68" s="108"/>
      <c r="H68" s="95" t="s">
        <v>59</v>
      </c>
      <c r="I68" s="32">
        <v>0.7</v>
      </c>
      <c r="J68" s="32">
        <v>0.7</v>
      </c>
      <c r="K68" s="32">
        <v>0.7</v>
      </c>
      <c r="L68" s="46">
        <v>0.7</v>
      </c>
      <c r="M68" s="47"/>
      <c r="N68" s="46">
        <v>0.7</v>
      </c>
      <c r="O68" s="47"/>
    </row>
    <row r="69" spans="2:15" ht="13.5" customHeight="1" x14ac:dyDescent="0.25">
      <c r="B69" s="15" t="e">
        <f>B68</f>
        <v>#REF!</v>
      </c>
      <c r="E69" s="96"/>
      <c r="F69" s="102" t="s">
        <v>71</v>
      </c>
      <c r="G69" s="102"/>
      <c r="H69" s="103"/>
      <c r="I69" s="32" t="s">
        <v>72</v>
      </c>
      <c r="J69" s="32">
        <v>0</v>
      </c>
      <c r="K69" s="32">
        <v>0</v>
      </c>
      <c r="L69" s="46">
        <v>0</v>
      </c>
      <c r="M69" s="47"/>
      <c r="N69" s="46">
        <v>0</v>
      </c>
      <c r="O69" s="47"/>
    </row>
    <row r="70" spans="2:15" ht="13.5" hidden="1" customHeight="1" x14ac:dyDescent="0.25">
      <c r="B70" s="15"/>
      <c r="E70" s="112"/>
      <c r="F70" s="113"/>
      <c r="G70" s="113"/>
      <c r="H70" s="114"/>
      <c r="I70" s="115"/>
      <c r="J70" s="115"/>
      <c r="K70" s="115"/>
      <c r="L70" s="115"/>
      <c r="M70" s="115"/>
      <c r="N70" s="115"/>
      <c r="O70" s="116"/>
    </row>
    <row r="71" spans="2:15" ht="15.75" customHeight="1" x14ac:dyDescent="0.25">
      <c r="E71" s="117" t="s">
        <v>73</v>
      </c>
      <c r="F71" s="118"/>
      <c r="G71" s="118"/>
      <c r="H71" s="118"/>
      <c r="I71" s="118"/>
      <c r="J71" s="118"/>
      <c r="K71" s="118"/>
      <c r="L71" s="118"/>
      <c r="M71" s="118"/>
      <c r="N71" s="118"/>
      <c r="O71" s="119"/>
    </row>
    <row r="72" spans="2:15" ht="34.5" customHeight="1" x14ac:dyDescent="0.25">
      <c r="E72" s="120" t="s">
        <v>17</v>
      </c>
      <c r="F72" s="121" t="s">
        <v>43</v>
      </c>
      <c r="G72" s="121"/>
      <c r="H72" s="25" t="s">
        <v>19</v>
      </c>
      <c r="I72" s="122" t="s">
        <v>74</v>
      </c>
      <c r="J72" s="122" t="s">
        <v>75</v>
      </c>
      <c r="K72" s="122" t="s">
        <v>76</v>
      </c>
      <c r="L72" s="122" t="s">
        <v>77</v>
      </c>
      <c r="M72" s="122" t="s">
        <v>78</v>
      </c>
      <c r="N72" s="122" t="s">
        <v>79</v>
      </c>
      <c r="O72" s="123" t="s">
        <v>80</v>
      </c>
    </row>
    <row r="73" spans="2:15" ht="12.75" customHeight="1" x14ac:dyDescent="0.25">
      <c r="E73" s="120" t="s">
        <v>46</v>
      </c>
      <c r="F73" s="124" t="s">
        <v>81</v>
      </c>
      <c r="G73" s="125"/>
      <c r="H73" s="25"/>
      <c r="I73" s="126">
        <v>1119.6342493450452</v>
      </c>
      <c r="J73" s="126">
        <v>1896.4275737480182</v>
      </c>
      <c r="K73" s="126">
        <v>998.48503135137537</v>
      </c>
      <c r="L73" s="126">
        <v>3865.1663080000008</v>
      </c>
      <c r="M73" s="126">
        <v>1034.8258913186269</v>
      </c>
      <c r="N73" s="126">
        <v>2411.8675799999996</v>
      </c>
      <c r="O73" s="127"/>
    </row>
    <row r="74" spans="2:15" ht="11.25" customHeight="1" x14ac:dyDescent="0.25">
      <c r="E74" s="120" t="s">
        <v>48</v>
      </c>
      <c r="F74" s="128" t="s">
        <v>82</v>
      </c>
      <c r="G74" s="128"/>
      <c r="H74" s="120" t="s">
        <v>27</v>
      </c>
      <c r="I74" s="129">
        <v>654.34326219768263</v>
      </c>
      <c r="J74" s="129">
        <v>1690.6837537480183</v>
      </c>
      <c r="K74" s="126">
        <v>776.2868430479374</v>
      </c>
      <c r="L74" s="126">
        <v>3177.3063080000006</v>
      </c>
      <c r="M74" s="126">
        <v>797.47365080542568</v>
      </c>
      <c r="N74" s="126">
        <v>2141.4715799999999</v>
      </c>
      <c r="O74" s="130"/>
    </row>
    <row r="75" spans="2:15" x14ac:dyDescent="0.25">
      <c r="E75" s="120" t="s">
        <v>50</v>
      </c>
      <c r="F75" s="128" t="s">
        <v>83</v>
      </c>
      <c r="G75" s="128"/>
      <c r="H75" s="120" t="s">
        <v>27</v>
      </c>
      <c r="I75" s="129">
        <v>177.47603287212402</v>
      </c>
      <c r="J75" s="129">
        <v>158.375</v>
      </c>
      <c r="K75" s="126">
        <v>193.89533195089035</v>
      </c>
      <c r="L75" s="126">
        <v>615.15</v>
      </c>
      <c r="M75" s="126">
        <v>179</v>
      </c>
      <c r="N75" s="126">
        <v>188</v>
      </c>
      <c r="O75" s="130"/>
    </row>
    <row r="76" spans="2:15" x14ac:dyDescent="0.25">
      <c r="E76" s="120" t="s">
        <v>28</v>
      </c>
      <c r="F76" s="128" t="s">
        <v>84</v>
      </c>
      <c r="G76" s="128"/>
      <c r="H76" s="120" t="s">
        <v>85</v>
      </c>
      <c r="I76" s="129">
        <v>35.840000000000003</v>
      </c>
      <c r="J76" s="129">
        <v>35.840000000000003</v>
      </c>
      <c r="K76" s="126">
        <v>35.840000000000003</v>
      </c>
      <c r="L76" s="126">
        <v>35.840000000000003</v>
      </c>
      <c r="M76" s="126">
        <v>35.840000000000003</v>
      </c>
      <c r="N76" s="126">
        <v>35.840000000000003</v>
      </c>
      <c r="O76" s="130"/>
    </row>
    <row r="77" spans="2:15" ht="15" customHeight="1" x14ac:dyDescent="0.25">
      <c r="E77" s="120" t="s">
        <v>69</v>
      </c>
      <c r="F77" s="124" t="s">
        <v>86</v>
      </c>
      <c r="G77" s="131"/>
      <c r="H77" s="131"/>
      <c r="I77" s="131"/>
      <c r="J77" s="131"/>
      <c r="K77" s="131"/>
      <c r="L77" s="131"/>
      <c r="M77" s="131"/>
      <c r="N77" s="125"/>
      <c r="O77" s="130"/>
    </row>
    <row r="78" spans="2:15" x14ac:dyDescent="0.25">
      <c r="E78" s="120" t="s">
        <v>36</v>
      </c>
      <c r="F78" s="132" t="s">
        <v>58</v>
      </c>
      <c r="G78" s="132"/>
      <c r="H78" s="120" t="s">
        <v>59</v>
      </c>
      <c r="I78" s="129">
        <v>0</v>
      </c>
      <c r="J78" s="129">
        <v>0</v>
      </c>
      <c r="K78" s="126">
        <v>0</v>
      </c>
      <c r="L78" s="126">
        <v>0</v>
      </c>
      <c r="M78" s="126">
        <v>0</v>
      </c>
      <c r="N78" s="126">
        <v>0</v>
      </c>
      <c r="O78" s="130"/>
    </row>
    <row r="79" spans="2:15" x14ac:dyDescent="0.25">
      <c r="E79" s="120" t="s">
        <v>38</v>
      </c>
      <c r="F79" s="132" t="s">
        <v>60</v>
      </c>
      <c r="G79" s="132"/>
      <c r="H79" s="120" t="s">
        <v>59</v>
      </c>
      <c r="I79" s="129">
        <v>0</v>
      </c>
      <c r="J79" s="129">
        <v>0</v>
      </c>
      <c r="K79" s="126">
        <v>0</v>
      </c>
      <c r="L79" s="126">
        <v>0</v>
      </c>
      <c r="M79" s="126">
        <v>0</v>
      </c>
      <c r="N79" s="126">
        <v>0</v>
      </c>
      <c r="O79" s="130"/>
    </row>
    <row r="80" spans="2:15" ht="17.25" customHeight="1" x14ac:dyDescent="0.25">
      <c r="E80" s="120" t="s">
        <v>40</v>
      </c>
      <c r="F80" s="132" t="s">
        <v>63</v>
      </c>
      <c r="G80" s="132"/>
      <c r="H80" s="120" t="s">
        <v>59</v>
      </c>
      <c r="I80" s="129">
        <v>0</v>
      </c>
      <c r="J80" s="129">
        <v>0</v>
      </c>
      <c r="K80" s="126">
        <v>0</v>
      </c>
      <c r="L80" s="126">
        <v>0</v>
      </c>
      <c r="M80" s="126">
        <v>0</v>
      </c>
      <c r="N80" s="126">
        <v>0</v>
      </c>
      <c r="O80" s="133"/>
    </row>
    <row r="81" spans="5:15" ht="12" customHeight="1" x14ac:dyDescent="0.25">
      <c r="E81" s="117" t="s">
        <v>87</v>
      </c>
      <c r="F81" s="118"/>
      <c r="G81" s="118"/>
      <c r="H81" s="118"/>
      <c r="I81" s="118"/>
      <c r="J81" s="118"/>
      <c r="K81" s="118"/>
      <c r="L81" s="118"/>
      <c r="M81" s="118"/>
      <c r="N81" s="118"/>
      <c r="O81" s="119"/>
    </row>
    <row r="82" spans="5:15" x14ac:dyDescent="0.25">
      <c r="E82" s="17" t="s">
        <v>17</v>
      </c>
      <c r="F82" s="17" t="s">
        <v>88</v>
      </c>
      <c r="G82" s="134"/>
      <c r="H82" s="17" t="s">
        <v>19</v>
      </c>
      <c r="I82" s="17" t="s">
        <v>20</v>
      </c>
      <c r="J82" s="135"/>
      <c r="K82" s="135"/>
      <c r="L82" s="135"/>
      <c r="M82" s="135"/>
      <c r="N82" s="135"/>
      <c r="O82" s="135"/>
    </row>
    <row r="83" spans="5:15" x14ac:dyDescent="0.25">
      <c r="E83" s="17"/>
      <c r="F83" s="134"/>
      <c r="G83" s="134"/>
      <c r="H83" s="134"/>
      <c r="I83" s="77" t="s">
        <v>21</v>
      </c>
      <c r="J83" s="77" t="s">
        <v>22</v>
      </c>
      <c r="K83" s="77" t="s">
        <v>23</v>
      </c>
      <c r="L83" s="136" t="s">
        <v>24</v>
      </c>
      <c r="M83" s="137"/>
      <c r="N83" s="136" t="s">
        <v>25</v>
      </c>
      <c r="O83" s="137"/>
    </row>
    <row r="84" spans="5:15" ht="14.25" customHeight="1" x14ac:dyDescent="0.25">
      <c r="E84" s="77">
        <v>1</v>
      </c>
      <c r="F84" s="138" t="s">
        <v>89</v>
      </c>
      <c r="G84" s="138"/>
      <c r="H84" s="139" t="s">
        <v>27</v>
      </c>
      <c r="I84" s="77" t="s">
        <v>72</v>
      </c>
      <c r="J84" s="77" t="s">
        <v>72</v>
      </c>
      <c r="K84" s="77" t="s">
        <v>72</v>
      </c>
      <c r="L84" s="136" t="s">
        <v>72</v>
      </c>
      <c r="M84" s="137"/>
      <c r="N84" s="136" t="s">
        <v>72</v>
      </c>
      <c r="O84" s="137"/>
    </row>
    <row r="85" spans="5:15" ht="14.25" customHeight="1" x14ac:dyDescent="0.25">
      <c r="E85" s="140"/>
      <c r="F85" s="141"/>
      <c r="G85" s="141"/>
      <c r="H85" s="142"/>
      <c r="I85" s="140"/>
      <c r="J85" s="140"/>
      <c r="K85" s="140"/>
      <c r="L85" s="140"/>
      <c r="M85" s="140"/>
      <c r="N85" s="140"/>
      <c r="O85" s="140"/>
    </row>
    <row r="86" spans="5:15" ht="6.75" customHeight="1" x14ac:dyDescent="0.25">
      <c r="E86" s="140"/>
      <c r="F86" s="141"/>
      <c r="G86" s="141"/>
      <c r="H86" s="142"/>
      <c r="I86" s="140"/>
      <c r="J86" s="140"/>
      <c r="K86" s="140"/>
      <c r="L86" s="140"/>
      <c r="M86" s="140"/>
      <c r="N86" s="140"/>
      <c r="O86" s="140"/>
    </row>
    <row r="87" spans="5:15" ht="6.75" customHeight="1" x14ac:dyDescent="0.25">
      <c r="E87" s="140"/>
      <c r="F87" s="141"/>
      <c r="G87" s="141"/>
      <c r="H87" s="142"/>
      <c r="I87" s="140"/>
      <c r="J87" s="140"/>
      <c r="K87" s="140"/>
      <c r="L87" s="140"/>
      <c r="M87" s="140"/>
      <c r="N87" s="140"/>
      <c r="O87" s="140"/>
    </row>
    <row r="88" spans="5:15" ht="6.75" customHeight="1" x14ac:dyDescent="0.25"/>
    <row r="89" spans="5:15" ht="6.75" customHeight="1" x14ac:dyDescent="0.25"/>
    <row r="90" spans="5:15" ht="6.75" customHeight="1" x14ac:dyDescent="0.25"/>
    <row r="91" spans="5:15" x14ac:dyDescent="0.25">
      <c r="G91" s="1" t="s">
        <v>90</v>
      </c>
    </row>
  </sheetData>
  <mergeCells count="160">
    <mergeCell ref="F84:G84"/>
    <mergeCell ref="L84:M84"/>
    <mergeCell ref="N84:O84"/>
    <mergeCell ref="F80:G80"/>
    <mergeCell ref="E81:O81"/>
    <mergeCell ref="E82:E83"/>
    <mergeCell ref="F82:G83"/>
    <mergeCell ref="H82:H83"/>
    <mergeCell ref="I82:O82"/>
    <mergeCell ref="L83:M83"/>
    <mergeCell ref="N83:O83"/>
    <mergeCell ref="E71:O71"/>
    <mergeCell ref="F72:G72"/>
    <mergeCell ref="F73:G73"/>
    <mergeCell ref="O73:O80"/>
    <mergeCell ref="F74:G74"/>
    <mergeCell ref="F75:G75"/>
    <mergeCell ref="F76:G76"/>
    <mergeCell ref="F77:N77"/>
    <mergeCell ref="F78:G78"/>
    <mergeCell ref="F79:G79"/>
    <mergeCell ref="F68:G68"/>
    <mergeCell ref="L68:M68"/>
    <mergeCell ref="N68:O68"/>
    <mergeCell ref="F69:G69"/>
    <mergeCell ref="L69:M69"/>
    <mergeCell ref="N69:O69"/>
    <mergeCell ref="F65:O65"/>
    <mergeCell ref="F66:G66"/>
    <mergeCell ref="L66:M66"/>
    <mergeCell ref="N66:O66"/>
    <mergeCell ref="L67:M67"/>
    <mergeCell ref="N67:O67"/>
    <mergeCell ref="F62:O62"/>
    <mergeCell ref="F63:G63"/>
    <mergeCell ref="L63:M63"/>
    <mergeCell ref="N63:O63"/>
    <mergeCell ref="F64:G64"/>
    <mergeCell ref="L64:M64"/>
    <mergeCell ref="N64:O64"/>
    <mergeCell ref="F60:G60"/>
    <mergeCell ref="L60:M60"/>
    <mergeCell ref="N60:O60"/>
    <mergeCell ref="F61:G61"/>
    <mergeCell ref="L61:M61"/>
    <mergeCell ref="N61:O61"/>
    <mergeCell ref="N56:O56"/>
    <mergeCell ref="F57:O57"/>
    <mergeCell ref="F58:G58"/>
    <mergeCell ref="L58:M58"/>
    <mergeCell ref="N58:O58"/>
    <mergeCell ref="F59:G59"/>
    <mergeCell ref="L59:M59"/>
    <mergeCell ref="N59:O59"/>
    <mergeCell ref="F52:G52"/>
    <mergeCell ref="L52:M52"/>
    <mergeCell ref="N52:O52"/>
    <mergeCell ref="E53:O53"/>
    <mergeCell ref="E54:O54"/>
    <mergeCell ref="E55:E56"/>
    <mergeCell ref="F55:G56"/>
    <mergeCell ref="H55:H56"/>
    <mergeCell ref="I55:O55"/>
    <mergeCell ref="L56:M56"/>
    <mergeCell ref="F48:O48"/>
    <mergeCell ref="F49:G49"/>
    <mergeCell ref="L49:M49"/>
    <mergeCell ref="N49:O49"/>
    <mergeCell ref="F50:O50"/>
    <mergeCell ref="F51:G51"/>
    <mergeCell ref="L51:M51"/>
    <mergeCell ref="N51:O51"/>
    <mergeCell ref="F45:O45"/>
    <mergeCell ref="F46:G46"/>
    <mergeCell ref="L46:M46"/>
    <mergeCell ref="N46:O46"/>
    <mergeCell ref="F47:G47"/>
    <mergeCell ref="L47:M47"/>
    <mergeCell ref="N47:O47"/>
    <mergeCell ref="F40:H40"/>
    <mergeCell ref="I40:O41"/>
    <mergeCell ref="F41:H41"/>
    <mergeCell ref="E42:O42"/>
    <mergeCell ref="E43:E44"/>
    <mergeCell ref="F43:G44"/>
    <mergeCell ref="H43:H44"/>
    <mergeCell ref="I43:O43"/>
    <mergeCell ref="L44:M44"/>
    <mergeCell ref="N44:O44"/>
    <mergeCell ref="F36:G36"/>
    <mergeCell ref="L36:M36"/>
    <mergeCell ref="N36:O36"/>
    <mergeCell ref="E37:O37"/>
    <mergeCell ref="E38:O38"/>
    <mergeCell ref="F39:H39"/>
    <mergeCell ref="I39:O39"/>
    <mergeCell ref="F34:G34"/>
    <mergeCell ref="L34:M34"/>
    <mergeCell ref="N34:O34"/>
    <mergeCell ref="F35:G35"/>
    <mergeCell ref="L35:M35"/>
    <mergeCell ref="N35:O35"/>
    <mergeCell ref="E30:O30"/>
    <mergeCell ref="E31:O31"/>
    <mergeCell ref="E32:E33"/>
    <mergeCell ref="F32:G33"/>
    <mergeCell ref="H32:H33"/>
    <mergeCell ref="I32:O32"/>
    <mergeCell ref="L33:M33"/>
    <mergeCell ref="N33:O33"/>
    <mergeCell ref="F28:G28"/>
    <mergeCell ref="L28:M28"/>
    <mergeCell ref="N28:O28"/>
    <mergeCell ref="F29:G29"/>
    <mergeCell ref="L29:M29"/>
    <mergeCell ref="N29:O29"/>
    <mergeCell ref="F26:G26"/>
    <mergeCell ref="L26:M26"/>
    <mergeCell ref="N26:O26"/>
    <mergeCell ref="F27:G27"/>
    <mergeCell ref="L27:M27"/>
    <mergeCell ref="N27:O27"/>
    <mergeCell ref="F24:G24"/>
    <mergeCell ref="L24:M24"/>
    <mergeCell ref="N24:O24"/>
    <mergeCell ref="F25:G25"/>
    <mergeCell ref="L25:M25"/>
    <mergeCell ref="N25:O25"/>
    <mergeCell ref="E21:O21"/>
    <mergeCell ref="E22:E23"/>
    <mergeCell ref="F22:G23"/>
    <mergeCell ref="H22:H23"/>
    <mergeCell ref="I22:O22"/>
    <mergeCell ref="L23:M23"/>
    <mergeCell ref="N23:O23"/>
    <mergeCell ref="F19:G19"/>
    <mergeCell ref="L19:M19"/>
    <mergeCell ref="N19:O19"/>
    <mergeCell ref="F20:G20"/>
    <mergeCell ref="L20:M20"/>
    <mergeCell ref="N20:O20"/>
    <mergeCell ref="E16:O16"/>
    <mergeCell ref="E17:E18"/>
    <mergeCell ref="F17:G18"/>
    <mergeCell ref="H17:H18"/>
    <mergeCell ref="I17:O17"/>
    <mergeCell ref="L18:M18"/>
    <mergeCell ref="N18:O18"/>
    <mergeCell ref="E13:F13"/>
    <mergeCell ref="G13:O13"/>
    <mergeCell ref="E14:F14"/>
    <mergeCell ref="G14:O14"/>
    <mergeCell ref="E15:F15"/>
    <mergeCell ref="G15:O15"/>
    <mergeCell ref="E9:O9"/>
    <mergeCell ref="E10:O10"/>
    <mergeCell ref="E11:F11"/>
    <mergeCell ref="G11:O11"/>
    <mergeCell ref="E12:F12"/>
    <mergeCell ref="G12:O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2025-09-09T08:37:38Z</dcterms:modified>
</cp:coreProperties>
</file>