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13_ncr:1_{A46A6724-9C1E-42AF-BDD9-304D6C4A0FFF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definedNames>
    <definedName name="region_name">[1]Титульный!$AD$11</definedName>
    <definedName name="REGULATION_METHODS">[1]Титульный!$AD$62</definedName>
    <definedName name="_xlnm.Print_Area" localSheetId="0">Лист1!$A$1:$O$91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68" i="1"/>
  <c r="C58" i="1" a="1"/>
  <c r="C58" i="1" s="1"/>
  <c r="C57" i="1" s="1" a="1"/>
  <c r="C57" i="1" s="1"/>
  <c r="B52" i="1"/>
  <c r="B50" i="1"/>
  <c r="B65" i="1" s="1"/>
  <c r="C46" i="1" a="1"/>
  <c r="C46" i="1" s="1"/>
  <c r="C45" i="1" a="1"/>
  <c r="C45" i="1" s="1"/>
  <c r="B27" i="1"/>
  <c r="B28" i="1" s="1"/>
  <c r="B29" i="1" s="1"/>
  <c r="B26" i="1"/>
  <c r="B25" i="1"/>
  <c r="C22" i="1" a="1"/>
  <c r="C22" i="1" s="1"/>
  <c r="B24" i="1" s="1" a="1"/>
  <c r="B24" i="1" s="1"/>
  <c r="B22" i="1"/>
  <c r="B23" i="1" s="1"/>
  <c r="B20" i="1"/>
  <c r="B19" i="1"/>
  <c r="B17" i="1"/>
  <c r="B16" i="1"/>
  <c r="B18" i="1" s="1"/>
  <c r="B47" i="1" l="1"/>
  <c r="B60" i="1" s="1"/>
  <c r="B61" i="1" s="1"/>
  <c r="B46" i="1"/>
  <c r="B51" i="1"/>
  <c r="B66" i="1" s="1"/>
  <c r="B67" i="1" s="1"/>
  <c r="B49" i="1"/>
  <c r="B63" i="1" l="1"/>
  <c r="B64" i="1" s="1"/>
  <c r="B48" i="1"/>
  <c r="B62" i="1" s="1"/>
  <c r="B58" i="1"/>
  <c r="B59" i="1" s="1"/>
  <c r="B45" i="1"/>
  <c r="B57" i="1" s="1"/>
</calcChain>
</file>

<file path=xl/sharedStrings.xml><?xml version="1.0" encoding="utf-8"?>
<sst xmlns="http://schemas.openxmlformats.org/spreadsheetml/2006/main" count="206" uniqueCount="92">
  <si>
    <t>Приложение № 2</t>
  </si>
  <si>
    <t>к решению правления</t>
  </si>
  <si>
    <t>РСТ Кировской области</t>
  </si>
  <si>
    <t>от_____________ №____________</t>
  </si>
  <si>
    <t>Приложение № 3</t>
  </si>
  <si>
    <t>от 26.09.2023 № 33/27-кс-2024</t>
  </si>
  <si>
    <t>Производственная программа в сфере холодного водоснабжения сельскохозяйственной артели - колхоза "Восход" на 2024-2028 годы</t>
  </si>
  <si>
    <t>Раздел 1. Паспорт производственной программы</t>
  </si>
  <si>
    <t xml:space="preserve">Регулируемая организация </t>
  </si>
  <si>
    <t xml:space="preserve">Сельскохозяйственная артель - колхоз "Восход" </t>
  </si>
  <si>
    <t>Местонахождение</t>
  </si>
  <si>
    <t>Коммуны ул., д. 1,дер. Карачи, Нолинский район, Кировская область, 613452</t>
  </si>
  <si>
    <t>Уполномоченный орган регулирования</t>
  </si>
  <si>
    <t>Региональная служба по тарифам Кировской области</t>
  </si>
  <si>
    <t>г. Киров, ул. Всесвятская, д.23</t>
  </si>
  <si>
    <t>Период реализации производственной программы</t>
  </si>
  <si>
    <t>с 01.01.2024 по 31.12.2028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</si>
  <si>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
в том числе по снижению потерь воды при транспортировке</t>
  </si>
  <si>
    <t>№</t>
  </si>
  <si>
    <t>Наименование</t>
  </si>
  <si>
    <t>Единица измерения</t>
  </si>
  <si>
    <t>Величина показателя</t>
  </si>
  <si>
    <t>2024 год</t>
  </si>
  <si>
    <t>2025 год</t>
  </si>
  <si>
    <t>2026 год</t>
  </si>
  <si>
    <t>2027 год</t>
  </si>
  <si>
    <t>2028 год</t>
  </si>
  <si>
    <t>Текущий (капитальный) ремонт и обслуживание объектов централизованной системы водоснабжения за счет тарифных источников</t>
  </si>
  <si>
    <t>тыс.руб.</t>
  </si>
  <si>
    <t>2</t>
  </si>
  <si>
    <t>Мероприятия, направленные на улучшение качества воды, мероприятий 
по энергосбережению и повышению энергетической эффективности</t>
  </si>
  <si>
    <t>Раздел 3. Объем подачи воды</t>
  </si>
  <si>
    <t>Показатели производственной деятельности</t>
  </si>
  <si>
    <t>Объем поднятой воды</t>
  </si>
  <si>
    <t>тыс.м3</t>
  </si>
  <si>
    <t>Объем потерь воды</t>
  </si>
  <si>
    <t>Отпуск (реализация) воды потребителям всего, в т.ч.:</t>
  </si>
  <si>
    <t>3.1</t>
  </si>
  <si>
    <t>- населению</t>
  </si>
  <si>
    <t>3.2</t>
  </si>
  <si>
    <t xml:space="preserve">- бюджетным организациям </t>
  </si>
  <si>
    <t>3.3</t>
  </si>
  <si>
    <t xml:space="preserve">  - прочим потребителям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</si>
  <si>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</si>
  <si>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</si>
  <si>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2027 год*</t>
  </si>
  <si>
    <t>2028 год*</t>
  </si>
  <si>
    <t>1</t>
  </si>
  <si>
    <t>Финансовые потребности за счет тарифных источников (без учета расходов на инвестиции), в том числе:</t>
  </si>
  <si>
    <t>1.1</t>
  </si>
  <si>
    <t xml:space="preserve">  - операционные расходы</t>
  </si>
  <si>
    <t>1.2</t>
  </si>
  <si>
    <t xml:space="preserve">  - расходы на энергетические ресурсы</t>
  </si>
  <si>
    <t xml:space="preserve">   * финансовые потребности на 2027-2028 годы определены исходя из объема финансовой потребности 2024 года с учетом параметров прогноза социально-экономического развития Российской Федерации.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</si>
  <si>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</si>
  <si>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</si>
  <si>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</si>
  <si>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</si>
  <si>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Показатели качества питьевой воды</t>
  </si>
  <si>
    <t>подпункт "а" пункта 9 приказа Минстроя России от 04.04.2014 № 162/пр</t>
  </si>
  <si>
    <t>%</t>
  </si>
  <si>
    <t>подпункт "б" пункта 9 приказа Минстроя России от 04.04.2014 № 162/пр</t>
  </si>
  <si>
    <t>Показатели надежности и бесперебойности водоснабжения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</si>
  <si>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</si>
  <si>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</si>
  <si>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</si>
  <si>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</si>
  <si>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подпункт "а" пункта 13 приказа Минстроя России от 04.04.2014 № 162/пр</t>
  </si>
  <si>
    <t>подпункт "г" пункта 13 приказа Минстроя России от 04.04.2014 № 162/пр</t>
  </si>
  <si>
    <t>кВт*ч/куб.м</t>
  </si>
  <si>
    <t>3</t>
  </si>
  <si>
    <t xml:space="preserve"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 </t>
  </si>
  <si>
    <t>Сопоставление динамики изменения</t>
  </si>
  <si>
    <t>-</t>
  </si>
  <si>
    <t>Раздел 8. Отчет об исполнении производственной программы за истекший период регулирования</t>
  </si>
  <si>
    <t>План 
на 2022 год</t>
  </si>
  <si>
    <t>Факт
 за 2022 год</t>
  </si>
  <si>
    <t>План 
на 2023 год</t>
  </si>
  <si>
    <t>Факт
 за 2023 год</t>
  </si>
  <si>
    <t>План 
на 2024 год</t>
  </si>
  <si>
    <t>Факт
 за 2024 год</t>
  </si>
  <si>
    <t>Примечание</t>
  </si>
  <si>
    <t>Финансовые потребности за счет тарифных источников, в том числе:</t>
  </si>
  <si>
    <t>Операционные расходы</t>
  </si>
  <si>
    <t>Расходы на энергетические ресурсы</t>
  </si>
  <si>
    <t>Объем отпущенной воды</t>
  </si>
  <si>
    <t>тыс. куб.м</t>
  </si>
  <si>
    <t>Показатели качества питьевой воды, надежности и бесперебойности услуги водоснабжения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</si>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</sst>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name val="Tahoma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</fills>
  <borders count="28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0" borderId="1" applyFill="0">
      <alignment horizontal="center" vertical="center" wrapText="1"/>
    </xf>
    <xf numFmtId="0" fontId="4" fillId="0" borderId="1" applyFill="0">
      <alignment horizontal="center" vertical="center"/>
    </xf>
    <xf numFmtId="0" fontId="4" fillId="0" borderId="4" applyFill="0">
      <alignment horizontal="right" vertical="center" wrapText="1" indent="1"/>
    </xf>
    <xf numFmtId="0" fontId="4" fillId="0" borderId="5" applyFill="0">
      <alignment horizontal="right" vertical="center" wrapText="1" indent="1"/>
    </xf>
    <xf numFmtId="0" fontId="7" fillId="0" borderId="6" applyFill="0">
      <alignment horizontal="center" vertical="center" wrapText="1"/>
    </xf>
    <xf numFmtId="0" fontId="7" fillId="0" borderId="4" applyFill="0">
      <alignment horizontal="right" vertical="center" wrapText="1" indent="1"/>
    </xf>
    <xf numFmtId="0" fontId="7" fillId="0" borderId="5" applyFill="0">
      <alignment horizontal="right" vertical="center" wrapText="1" indent="1"/>
    </xf>
    <xf numFmtId="0" fontId="7" fillId="0" borderId="7" applyFill="0">
      <alignment horizontal="center" vertical="center"/>
    </xf>
    <xf numFmtId="0" fontId="7" fillId="0" borderId="0" applyFill="0" applyBorder="0"/>
    <xf numFmtId="0" fontId="7" fillId="0" borderId="4" applyFill="0">
      <alignment horizontal="center" vertical="center" wrapText="1"/>
    </xf>
    <xf numFmtId="0" fontId="7" fillId="0" borderId="8" applyFill="0">
      <alignment horizontal="center" vertical="center" wrapText="1"/>
    </xf>
    <xf numFmtId="0" fontId="7" fillId="0" borderId="9" applyFill="0">
      <alignment horizontal="center" vertical="center" wrapText="1"/>
    </xf>
    <xf numFmtId="0" fontId="7" fillId="0" borderId="10" applyFill="0">
      <alignment horizontal="center" vertical="center" wrapText="1"/>
    </xf>
    <xf numFmtId="0" fontId="7" fillId="0" borderId="5" applyFill="0">
      <alignment horizontal="center" vertical="center" wrapText="1"/>
    </xf>
    <xf numFmtId="0" fontId="7" fillId="0" borderId="11" applyFill="0">
      <alignment horizontal="center" vertical="center" wrapText="1"/>
    </xf>
    <xf numFmtId="0" fontId="7" fillId="0" borderId="12" applyFill="0">
      <alignment horizontal="center" vertical="center" wrapText="1"/>
    </xf>
    <xf numFmtId="0" fontId="7" fillId="0" borderId="7" applyFill="0">
      <alignment horizontal="center" vertical="center" wrapText="1"/>
    </xf>
    <xf numFmtId="0" fontId="7" fillId="0" borderId="13" applyFill="0">
      <alignment vertical="center"/>
    </xf>
    <xf numFmtId="49" fontId="7" fillId="0" borderId="4" applyFill="0">
      <alignment horizontal="center" vertical="center" wrapText="1"/>
    </xf>
    <xf numFmtId="0" fontId="7" fillId="0" borderId="5" applyFill="0">
      <alignment horizontal="left" vertical="center" wrapText="1"/>
    </xf>
    <xf numFmtId="0" fontId="7" fillId="0" borderId="4" applyFill="0">
      <alignment horizontal="center" vertical="center"/>
    </xf>
    <xf numFmtId="4" fontId="7" fillId="3" borderId="4">
      <alignment vertical="center" wrapText="1"/>
    </xf>
    <xf numFmtId="4" fontId="7" fillId="3" borderId="5">
      <alignment vertical="center" wrapText="1"/>
    </xf>
    <xf numFmtId="0" fontId="7" fillId="0" borderId="1" applyFill="0">
      <alignment horizontal="left" vertical="center" wrapText="1"/>
    </xf>
    <xf numFmtId="0" fontId="7" fillId="0" borderId="8" applyFill="0">
      <alignment horizontal="center" vertical="center"/>
    </xf>
    <xf numFmtId="0" fontId="7" fillId="0" borderId="9" applyFill="0">
      <alignment horizontal="center" vertical="center"/>
    </xf>
    <xf numFmtId="0" fontId="7" fillId="0" borderId="11" applyFill="0">
      <alignment horizontal="center" vertical="center"/>
    </xf>
    <xf numFmtId="0" fontId="7" fillId="0" borderId="12" applyFill="0">
      <alignment horizontal="center" vertical="center"/>
    </xf>
    <xf numFmtId="0" fontId="8" fillId="0" borderId="4" applyFill="0">
      <alignment horizontal="center"/>
    </xf>
    <xf numFmtId="0" fontId="7" fillId="0" borderId="5" applyFill="0">
      <alignment horizontal="left" vertical="center" wrapText="1" indent="1"/>
    </xf>
    <xf numFmtId="0" fontId="7" fillId="0" borderId="1" applyFill="0">
      <alignment horizontal="left" vertical="center" wrapText="1" indent="1"/>
    </xf>
    <xf numFmtId="0" fontId="4" fillId="0" borderId="1" applyFill="0">
      <alignment horizontal="left" vertical="center" indent="1"/>
    </xf>
    <xf numFmtId="0" fontId="7" fillId="0" borderId="1" applyFill="0">
      <alignment horizontal="center" vertical="center" wrapText="1"/>
    </xf>
    <xf numFmtId="0" fontId="7" fillId="0" borderId="10" applyFill="0">
      <alignment horizontal="center" vertical="center"/>
    </xf>
    <xf numFmtId="0" fontId="7" fillId="0" borderId="5" applyFill="0">
      <alignment horizontal="left" vertical="center"/>
    </xf>
    <xf numFmtId="49" fontId="7" fillId="0" borderId="4" applyFill="0">
      <alignment horizontal="center" vertical="center"/>
    </xf>
    <xf numFmtId="164" fontId="7" fillId="0" borderId="7" applyFill="0">
      <alignment horizontal="center" vertical="center"/>
    </xf>
    <xf numFmtId="4" fontId="7" fillId="3" borderId="4">
      <alignment horizontal="right" vertical="center" wrapText="1"/>
    </xf>
    <xf numFmtId="164" fontId="7" fillId="0" borderId="4" applyFill="0">
      <alignment horizontal="center" vertical="center"/>
    </xf>
    <xf numFmtId="0" fontId="7" fillId="0" borderId="5" applyFill="0">
      <alignment horizontal="left" wrapText="1" indent="1"/>
    </xf>
    <xf numFmtId="0" fontId="7" fillId="0" borderId="24" applyFill="0">
      <alignment horizontal="left" wrapText="1" indent="1"/>
    </xf>
    <xf numFmtId="0" fontId="7" fillId="0" borderId="4" applyFill="0">
      <alignment horizontal="left" vertical="center" wrapText="1"/>
    </xf>
    <xf numFmtId="4" fontId="7" fillId="0" borderId="4" applyFill="0">
      <alignment horizontal="right" vertical="center"/>
    </xf>
    <xf numFmtId="0" fontId="7" fillId="0" borderId="4" applyFill="0">
      <alignment horizontal="left" vertical="center" wrapText="1" indent="1"/>
    </xf>
    <xf numFmtId="0" fontId="7" fillId="0" borderId="24" applyFill="0">
      <alignment horizontal="left" vertical="center" wrapText="1" indent="1"/>
    </xf>
    <xf numFmtId="0" fontId="7" fillId="0" borderId="5" applyFill="0">
      <alignment vertical="center" wrapText="1"/>
    </xf>
  </cellStyleXfs>
  <cellXfs count="141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horizontal="left" vertical="center" indent="15"/>
    </xf>
    <xf numFmtId="0" fontId="3" fillId="2" borderId="0" xfId="0" applyFont="1" applyFill="1" applyAlignment="1">
      <alignment vertical="top"/>
    </xf>
    <xf numFmtId="0" fontId="1" fillId="0" borderId="0" xfId="0" applyFont="1" applyAlignment="1">
      <alignment vertical="center" wrapText="1"/>
    </xf>
    <xf numFmtId="0" fontId="5" fillId="2" borderId="2" xfId="1" applyFont="1" applyFill="1" applyBorder="1">
      <alignment horizontal="center" vertical="center" wrapText="1"/>
    </xf>
    <xf numFmtId="0" fontId="6" fillId="2" borderId="3" xfId="2" applyFont="1" applyFill="1" applyBorder="1">
      <alignment horizontal="center" vertical="center"/>
    </xf>
    <xf numFmtId="0" fontId="6" fillId="2" borderId="3" xfId="3" applyFont="1" applyFill="1" applyBorder="1">
      <alignment horizontal="right" vertical="center" wrapText="1" indent="1"/>
    </xf>
    <xf numFmtId="0" fontId="6" fillId="2" borderId="3" xfId="4" applyFont="1" applyFill="1" applyBorder="1">
      <alignment horizontal="right" vertical="center" wrapText="1" indent="1"/>
    </xf>
    <xf numFmtId="0" fontId="1" fillId="2" borderId="3" xfId="5" applyFont="1" applyFill="1" applyBorder="1">
      <alignment horizontal="center" vertical="center" wrapText="1"/>
    </xf>
    <xf numFmtId="0" fontId="1" fillId="2" borderId="3" xfId="6" applyFont="1" applyFill="1" applyBorder="1">
      <alignment horizontal="right" vertical="center" wrapText="1" indent="1"/>
    </xf>
    <xf numFmtId="0" fontId="1" fillId="2" borderId="3" xfId="7" applyFont="1" applyFill="1" applyBorder="1">
      <alignment horizontal="right" vertical="center" wrapText="1" indent="1"/>
    </xf>
    <xf numFmtId="0" fontId="1" fillId="2" borderId="3" xfId="8" applyFont="1" applyFill="1" applyBorder="1">
      <alignment horizontal="center" vertical="center"/>
    </xf>
    <xf numFmtId="0" fontId="1" fillId="2" borderId="0" xfId="9" applyFont="1" applyFill="1"/>
    <xf numFmtId="0" fontId="6" fillId="2" borderId="3" xfId="1" applyFont="1" applyFill="1" applyBorder="1">
      <alignment horizontal="center" vertical="center" wrapText="1"/>
    </xf>
    <xf numFmtId="0" fontId="1" fillId="2" borderId="3" xfId="10" applyFont="1" applyFill="1" applyBorder="1">
      <alignment horizontal="center" vertical="center" wrapText="1"/>
    </xf>
    <xf numFmtId="0" fontId="1" fillId="2" borderId="3" xfId="11" applyFont="1" applyFill="1" applyBorder="1">
      <alignment horizontal="center" vertical="center" wrapText="1"/>
    </xf>
    <xf numFmtId="0" fontId="1" fillId="2" borderId="3" xfId="12" applyFont="1" applyFill="1" applyBorder="1">
      <alignment horizontal="center" vertical="center" wrapText="1"/>
    </xf>
    <xf numFmtId="0" fontId="1" fillId="2" borderId="3" xfId="13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3" xfId="15" applyFont="1" applyFill="1" applyBorder="1">
      <alignment horizontal="center" vertical="center" wrapText="1"/>
    </xf>
    <xf numFmtId="0" fontId="1" fillId="2" borderId="3" xfId="16" applyFont="1" applyFill="1" applyBorder="1">
      <alignment horizontal="center" vertical="center" wrapText="1"/>
    </xf>
    <xf numFmtId="0" fontId="1" fillId="2" borderId="3" xfId="17" applyFont="1" applyFill="1" applyBorder="1">
      <alignment horizontal="center" vertical="center" wrapText="1"/>
    </xf>
    <xf numFmtId="0" fontId="1" fillId="2" borderId="3" xfId="10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14" xfId="18" applyFont="1" applyFill="1" applyBorder="1" applyAlignment="1">
      <alignment horizontal="center" vertical="center"/>
    </xf>
    <xf numFmtId="0" fontId="1" fillId="2" borderId="15" xfId="18" applyFont="1" applyFill="1" applyBorder="1" applyAlignment="1">
      <alignment horizontal="center" vertical="center"/>
    </xf>
    <xf numFmtId="49" fontId="1" fillId="2" borderId="3" xfId="19" applyFont="1" applyFill="1" applyBorder="1">
      <alignment horizontal="center" vertical="center" wrapText="1"/>
    </xf>
    <xf numFmtId="0" fontId="1" fillId="2" borderId="3" xfId="20" applyFont="1" applyFill="1" applyBorder="1">
      <alignment horizontal="left" vertical="center" wrapText="1"/>
    </xf>
    <xf numFmtId="0" fontId="1" fillId="2" borderId="3" xfId="21" applyFont="1" applyFill="1" applyBorder="1">
      <alignment horizontal="center" vertical="center"/>
    </xf>
    <xf numFmtId="4" fontId="1" fillId="2" borderId="3" xfId="22" applyFont="1" applyFill="1" applyBorder="1" applyAlignment="1">
      <alignment horizontal="center" vertical="center" wrapText="1"/>
    </xf>
    <xf numFmtId="4" fontId="1" fillId="2" borderId="3" xfId="23" applyFont="1" applyFill="1" applyBorder="1" applyAlignment="1">
      <alignment horizontal="center" vertical="center" wrapText="1"/>
    </xf>
    <xf numFmtId="4" fontId="1" fillId="2" borderId="14" xfId="23" applyFont="1" applyFill="1" applyBorder="1" applyAlignment="1">
      <alignment horizontal="center" vertical="center" wrapText="1"/>
    </xf>
    <xf numFmtId="4" fontId="1" fillId="2" borderId="15" xfId="23" applyFont="1" applyFill="1" applyBorder="1" applyAlignment="1">
      <alignment horizontal="center" vertical="center" wrapText="1"/>
    </xf>
    <xf numFmtId="0" fontId="1" fillId="2" borderId="3" xfId="24" applyFont="1" applyFill="1" applyBorder="1">
      <alignment horizontal="left" vertical="center" wrapText="1"/>
    </xf>
    <xf numFmtId="0" fontId="1" fillId="2" borderId="0" xfId="0" applyFont="1" applyFill="1"/>
    <xf numFmtId="0" fontId="6" fillId="2" borderId="16" xfId="2" applyFont="1" applyFill="1" applyBorder="1">
      <alignment horizontal="center" vertical="center"/>
    </xf>
    <xf numFmtId="0" fontId="6" fillId="2" borderId="0" xfId="2" applyFont="1" applyFill="1" applyBorder="1">
      <alignment horizontal="center" vertical="center"/>
    </xf>
    <xf numFmtId="0" fontId="6" fillId="2" borderId="17" xfId="2" applyFont="1" applyFill="1" applyBorder="1">
      <alignment horizontal="center" vertical="center"/>
    </xf>
    <xf numFmtId="0" fontId="1" fillId="2" borderId="3" xfId="25" applyFont="1" applyFill="1" applyBorder="1">
      <alignment horizontal="center" vertical="center"/>
    </xf>
    <xf numFmtId="0" fontId="1" fillId="2" borderId="3" xfId="26" applyFont="1" applyFill="1" applyBorder="1">
      <alignment horizontal="center" vertical="center"/>
    </xf>
    <xf numFmtId="0" fontId="1" fillId="2" borderId="3" xfId="27" applyFont="1" applyFill="1" applyBorder="1">
      <alignment horizontal="center" vertical="center"/>
    </xf>
    <xf numFmtId="0" fontId="1" fillId="2" borderId="3" xfId="28" applyFont="1" applyFill="1" applyBorder="1">
      <alignment horizontal="center" vertical="center"/>
    </xf>
    <xf numFmtId="0" fontId="9" fillId="2" borderId="3" xfId="29" applyFont="1" applyFill="1" applyBorder="1">
      <alignment horizontal="center"/>
    </xf>
    <xf numFmtId="4" fontId="1" fillId="2" borderId="14" xfId="22" applyFont="1" applyFill="1" applyBorder="1" applyAlignment="1">
      <alignment horizontal="center" vertical="center" wrapText="1"/>
    </xf>
    <xf numFmtId="4" fontId="1" fillId="2" borderId="15" xfId="22" applyFont="1" applyFill="1" applyBorder="1" applyAlignment="1">
      <alignment horizontal="center" vertical="center" wrapText="1"/>
    </xf>
    <xf numFmtId="49" fontId="1" fillId="2" borderId="3" xfId="10" applyNumberFormat="1" applyFont="1" applyFill="1" applyBorder="1">
      <alignment horizontal="center" vertical="center" wrapText="1"/>
    </xf>
    <xf numFmtId="49" fontId="1" fillId="2" borderId="3" xfId="30" applyNumberFormat="1" applyFont="1" applyFill="1" applyBorder="1">
      <alignment horizontal="left" vertical="center" wrapText="1" indent="1"/>
    </xf>
    <xf numFmtId="49" fontId="1" fillId="2" borderId="3" xfId="31" applyNumberFormat="1" applyFont="1" applyFill="1" applyBorder="1">
      <alignment horizontal="left" vertical="center" wrapText="1" indent="1"/>
    </xf>
    <xf numFmtId="49" fontId="1" fillId="2" borderId="3" xfId="30" applyNumberFormat="1" applyFont="1" applyFill="1" applyBorder="1" applyAlignment="1">
      <alignment horizontal="left" vertical="center" wrapText="1"/>
    </xf>
    <xf numFmtId="4" fontId="1" fillId="2" borderId="3" xfId="22" applyFont="1" applyFill="1" applyBorder="1" applyAlignment="1">
      <alignment horizontal="center" vertical="center" wrapText="1"/>
    </xf>
    <xf numFmtId="49" fontId="1" fillId="2" borderId="0" xfId="10" applyNumberFormat="1" applyFont="1" applyFill="1" applyBorder="1">
      <alignment horizontal="center" vertical="center" wrapText="1"/>
    </xf>
    <xf numFmtId="49" fontId="1" fillId="2" borderId="3" xfId="19" applyFont="1" applyFill="1" applyBorder="1">
      <alignment horizontal="center" vertical="center" wrapText="1"/>
    </xf>
    <xf numFmtId="0" fontId="1" fillId="2" borderId="14" xfId="10" applyFont="1" applyFill="1" applyBorder="1">
      <alignment horizontal="center" vertical="center" wrapText="1"/>
    </xf>
    <xf numFmtId="0" fontId="1" fillId="2" borderId="15" xfId="10" applyFont="1" applyFill="1" applyBorder="1">
      <alignment horizontal="center" vertical="center" wrapText="1"/>
    </xf>
    <xf numFmtId="0" fontId="1" fillId="2" borderId="14" xfId="14" applyFont="1" applyFill="1" applyBorder="1">
      <alignment horizontal="center" vertical="center" wrapText="1"/>
    </xf>
    <xf numFmtId="0" fontId="1" fillId="2" borderId="15" xfId="14" applyFont="1" applyFill="1" applyBorder="1">
      <alignment horizontal="center" vertical="center" wrapText="1"/>
    </xf>
    <xf numFmtId="2" fontId="1" fillId="2" borderId="3" xfId="10" applyNumberFormat="1" applyFont="1" applyFill="1" applyBorder="1">
      <alignment horizontal="center" vertical="center" wrapText="1"/>
    </xf>
    <xf numFmtId="2" fontId="1" fillId="2" borderId="3" xfId="14" applyNumberFormat="1" applyFont="1" applyFill="1" applyBorder="1">
      <alignment horizontal="center" vertical="center" wrapText="1"/>
    </xf>
    <xf numFmtId="2" fontId="1" fillId="2" borderId="14" xfId="14" applyNumberFormat="1" applyFont="1" applyFill="1" applyBorder="1">
      <alignment horizontal="center" vertical="center" wrapText="1"/>
    </xf>
    <xf numFmtId="2" fontId="1" fillId="2" borderId="15" xfId="14" applyNumberFormat="1" applyFont="1" applyFill="1" applyBorder="1">
      <alignment horizontal="center" vertical="center" wrapText="1"/>
    </xf>
    <xf numFmtId="0" fontId="1" fillId="2" borderId="3" xfId="15" applyFont="1" applyFill="1" applyBorder="1" applyAlignment="1">
      <alignment vertical="center" wrapText="1"/>
    </xf>
    <xf numFmtId="2" fontId="1" fillId="2" borderId="14" xfId="10" applyNumberFormat="1" applyFont="1" applyFill="1" applyBorder="1">
      <alignment horizontal="center" vertical="center" wrapText="1"/>
    </xf>
    <xf numFmtId="2" fontId="1" fillId="2" borderId="15" xfId="10" applyNumberFormat="1" applyFont="1" applyFill="1" applyBorder="1">
      <alignment horizontal="center" vertical="center" wrapText="1"/>
    </xf>
    <xf numFmtId="49" fontId="1" fillId="2" borderId="18" xfId="19" applyFont="1" applyFill="1" applyBorder="1" applyAlignment="1">
      <alignment horizontal="left" vertical="center" wrapText="1"/>
    </xf>
    <xf numFmtId="49" fontId="1" fillId="2" borderId="19" xfId="19" applyFont="1" applyFill="1" applyBorder="1" applyAlignment="1">
      <alignment horizontal="left" vertical="center" wrapText="1"/>
    </xf>
    <xf numFmtId="49" fontId="1" fillId="2" borderId="20" xfId="19" applyFont="1" applyFill="1" applyBorder="1" applyAlignment="1">
      <alignment horizontal="left" vertical="center" wrapText="1"/>
    </xf>
    <xf numFmtId="0" fontId="6" fillId="2" borderId="3" xfId="32" applyFont="1" applyFill="1" applyBorder="1" applyAlignment="1">
      <alignment horizontal="center" vertical="center"/>
    </xf>
    <xf numFmtId="0" fontId="1" fillId="2" borderId="14" xfId="33" applyFont="1" applyFill="1" applyBorder="1">
      <alignment horizontal="center" vertical="center" wrapText="1"/>
    </xf>
    <xf numFmtId="0" fontId="1" fillId="2" borderId="21" xfId="33" applyFont="1" applyFill="1" applyBorder="1">
      <alignment horizontal="center" vertical="center" wrapText="1"/>
    </xf>
    <xf numFmtId="0" fontId="1" fillId="2" borderId="15" xfId="33" applyFont="1" applyFill="1" applyBorder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1" fillId="2" borderId="3" xfId="34" applyFont="1" applyFill="1" applyBorder="1">
      <alignment horizontal="center" vertical="center"/>
    </xf>
    <xf numFmtId="0" fontId="1" fillId="2" borderId="14" xfId="35" applyFont="1" applyFill="1" applyBorder="1">
      <alignment horizontal="left" vertical="center"/>
    </xf>
    <xf numFmtId="0" fontId="1" fillId="2" borderId="21" xfId="35" applyFont="1" applyFill="1" applyBorder="1">
      <alignment horizontal="left" vertical="center"/>
    </xf>
    <xf numFmtId="0" fontId="1" fillId="2" borderId="15" xfId="35" applyFont="1" applyFill="1" applyBorder="1">
      <alignment horizontal="left" vertical="center"/>
    </xf>
    <xf numFmtId="49" fontId="1" fillId="2" borderId="3" xfId="36" applyFont="1" applyFill="1" applyBorder="1">
      <alignment horizontal="center" vertical="center"/>
    </xf>
    <xf numFmtId="0" fontId="1" fillId="2" borderId="3" xfId="30" applyFont="1" applyFill="1" applyBorder="1">
      <alignment horizontal="left" vertical="center" wrapText="1" indent="1"/>
    </xf>
    <xf numFmtId="0" fontId="1" fillId="2" borderId="3" xfId="31" applyFont="1" applyFill="1" applyBorder="1">
      <alignment horizontal="left" vertical="center" wrapText="1" indent="1"/>
    </xf>
    <xf numFmtId="164" fontId="1" fillId="2" borderId="3" xfId="37" applyFont="1" applyFill="1" applyBorder="1">
      <alignment horizontal="center" vertical="center"/>
    </xf>
    <xf numFmtId="4" fontId="1" fillId="2" borderId="3" xfId="38" applyFont="1" applyFill="1" applyBorder="1" applyAlignment="1">
      <alignment horizontal="center" vertical="center" wrapText="1"/>
    </xf>
    <xf numFmtId="4" fontId="1" fillId="2" borderId="14" xfId="38" applyFont="1" applyFill="1" applyBorder="1" applyAlignment="1">
      <alignment horizontal="center" vertical="center" wrapText="1"/>
    </xf>
    <xf numFmtId="4" fontId="1" fillId="2" borderId="15" xfId="38" applyFont="1" applyFill="1" applyBorder="1" applyAlignment="1">
      <alignment horizontal="center" vertical="center" wrapText="1"/>
    </xf>
    <xf numFmtId="164" fontId="1" fillId="2" borderId="3" xfId="39" applyFont="1" applyFill="1" applyBorder="1">
      <alignment horizontal="center" vertical="center"/>
    </xf>
    <xf numFmtId="49" fontId="1" fillId="2" borderId="3" xfId="21" applyNumberFormat="1" applyFont="1" applyFill="1" applyBorder="1">
      <alignment horizontal="center" vertical="center"/>
    </xf>
    <xf numFmtId="4" fontId="1" fillId="2" borderId="3" xfId="38" applyFont="1" applyFill="1" applyBorder="1" applyAlignment="1">
      <alignment horizontal="center" vertical="center" wrapText="1"/>
    </xf>
    <xf numFmtId="49" fontId="1" fillId="2" borderId="0" xfId="21" applyNumberFormat="1" applyFont="1" applyFill="1" applyBorder="1">
      <alignment horizontal="center" vertical="center"/>
    </xf>
    <xf numFmtId="0" fontId="1" fillId="2" borderId="3" xfId="21" applyFont="1" applyFill="1" applyBorder="1">
      <alignment horizontal="center" vertical="center"/>
    </xf>
    <xf numFmtId="0" fontId="1" fillId="2" borderId="3" xfId="40" applyFont="1" applyFill="1" applyBorder="1">
      <alignment horizontal="left" wrapText="1" indent="1"/>
    </xf>
    <xf numFmtId="0" fontId="1" fillId="2" borderId="3" xfId="41" applyFont="1" applyFill="1" applyBorder="1">
      <alignment horizontal="left" wrapText="1" indent="1"/>
    </xf>
    <xf numFmtId="0" fontId="1" fillId="2" borderId="3" xfId="42" applyFont="1" applyFill="1" applyBorder="1">
      <alignment horizontal="left" vertical="center" wrapText="1"/>
    </xf>
    <xf numFmtId="4" fontId="1" fillId="2" borderId="3" xfId="43" applyFont="1" applyFill="1" applyBorder="1">
      <alignment horizontal="right" vertical="center"/>
    </xf>
    <xf numFmtId="0" fontId="1" fillId="2" borderId="3" xfId="44" applyFont="1" applyFill="1" applyBorder="1">
      <alignment horizontal="left" vertical="center" wrapText="1" indent="1"/>
    </xf>
    <xf numFmtId="0" fontId="1" fillId="2" borderId="14" xfId="20" applyFont="1" applyFill="1" applyBorder="1">
      <alignment horizontal="left" vertical="center" wrapText="1"/>
    </xf>
    <xf numFmtId="0" fontId="1" fillId="2" borderId="21" xfId="20" applyFont="1" applyFill="1" applyBorder="1">
      <alignment horizontal="left" vertical="center" wrapText="1"/>
    </xf>
    <xf numFmtId="0" fontId="1" fillId="2" borderId="15" xfId="20" applyFont="1" applyFill="1" applyBorder="1">
      <alignment horizontal="left" vertical="center" wrapText="1"/>
    </xf>
    <xf numFmtId="0" fontId="1" fillId="2" borderId="3" xfId="45" applyFont="1" applyFill="1" applyBorder="1">
      <alignment horizontal="left" vertical="center" wrapText="1" indent="1"/>
    </xf>
    <xf numFmtId="0" fontId="1" fillId="2" borderId="3" xfId="46" applyFont="1" applyFill="1" applyBorder="1">
      <alignment vertical="center" wrapText="1"/>
    </xf>
    <xf numFmtId="0" fontId="1" fillId="2" borderId="14" xfId="46" applyFont="1" applyFill="1" applyBorder="1">
      <alignment vertical="center" wrapText="1"/>
    </xf>
    <xf numFmtId="0" fontId="1" fillId="2" borderId="15" xfId="46" applyFont="1" applyFill="1" applyBorder="1">
      <alignment vertical="center" wrapText="1"/>
    </xf>
    <xf numFmtId="49" fontId="1" fillId="2" borderId="16" xfId="21" applyNumberFormat="1" applyFont="1" applyFill="1" applyBorder="1">
      <alignment horizontal="center" vertical="center"/>
    </xf>
    <xf numFmtId="0" fontId="1" fillId="2" borderId="0" xfId="42" applyFont="1" applyFill="1" applyBorder="1">
      <alignment horizontal="left" vertical="center" wrapText="1"/>
    </xf>
    <xf numFmtId="4" fontId="1" fillId="2" borderId="0" xfId="43" applyFont="1" applyFill="1" applyBorder="1">
      <alignment horizontal="right" vertical="center"/>
    </xf>
    <xf numFmtId="4" fontId="1" fillId="2" borderId="0" xfId="22" applyFont="1" applyFill="1" applyBorder="1" applyAlignment="1">
      <alignment horizontal="center" vertical="center" wrapText="1"/>
    </xf>
    <xf numFmtId="4" fontId="1" fillId="2" borderId="17" xfId="22" applyFont="1" applyFill="1" applyBorder="1" applyAlignment="1">
      <alignment horizontal="center" vertical="center" wrapText="1"/>
    </xf>
    <xf numFmtId="0" fontId="6" fillId="2" borderId="16" xfId="1" applyFont="1" applyFill="1" applyBorder="1">
      <alignment horizontal="center" vertical="center" wrapText="1"/>
    </xf>
    <xf numFmtId="0" fontId="6" fillId="2" borderId="0" xfId="1" applyFont="1" applyFill="1" applyBorder="1">
      <alignment horizontal="center" vertical="center" wrapText="1"/>
    </xf>
    <xf numFmtId="0" fontId="6" fillId="2" borderId="17" xfId="1" applyFont="1" applyFill="1" applyBorder="1">
      <alignment horizontal="center" vertical="center" wrapText="1"/>
    </xf>
    <xf numFmtId="49" fontId="1" fillId="2" borderId="3" xfId="1" applyNumberFormat="1" applyFont="1" applyFill="1" applyBorder="1">
      <alignment horizontal="center" vertical="center" wrapText="1"/>
    </xf>
    <xf numFmtId="49" fontId="1" fillId="2" borderId="3" xfId="1" applyNumberFormat="1" applyFont="1" applyFill="1" applyBorder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/>
    </xf>
    <xf numFmtId="49" fontId="1" fillId="2" borderId="14" xfId="1" applyNumberFormat="1" applyFont="1" applyFill="1" applyBorder="1" applyAlignment="1">
      <alignment horizontal="left" vertical="center" wrapText="1"/>
    </xf>
    <xf numFmtId="49" fontId="1" fillId="2" borderId="15" xfId="1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center" wrapText="1"/>
    </xf>
    <xf numFmtId="49" fontId="1" fillId="2" borderId="21" xfId="1" applyNumberFormat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</cellXfs>
  <cellStyles count="47">
    <cellStyle name="s1082" xfId="23" xr:uid="{77A74489-5866-414E-BA08-77486C45839E}"/>
    <cellStyle name="s1586" xfId="22" xr:uid="{A2659254-A554-48C1-9F43-496A8A77974B}"/>
    <cellStyle name="s173" xfId="14" xr:uid="{98B2F081-4DD2-4B1F-A852-EE35CB3EB9D2}"/>
    <cellStyle name="s1778" xfId="32" xr:uid="{460535B9-68FE-4BB6-9B1E-9C64C791B8A0}"/>
    <cellStyle name="s181" xfId="38" xr:uid="{247D4684-CA94-4E1A-871A-2CE9307A9EA3}"/>
    <cellStyle name="s1932" xfId="27" xr:uid="{29AF2E58-C377-4A55-94C6-A466E0EAC20B}"/>
    <cellStyle name="s1946" xfId="40" xr:uid="{97ADEBA3-7F83-44A4-A60C-4953BE9E6572}"/>
    <cellStyle name="s1984" xfId="43" xr:uid="{634E496E-38E4-4518-9A5B-126192D6418E}"/>
    <cellStyle name="s2098" xfId="25" xr:uid="{5A053B37-D580-430B-BB07-02E4CB932BC0}"/>
    <cellStyle name="s231" xfId="10" xr:uid="{37C3DC2D-D281-4D28-8589-A8C0B405FD18}"/>
    <cellStyle name="s2585" xfId="28" xr:uid="{4EBA0419-08C4-4C2B-AACF-C7280CE6697D}"/>
    <cellStyle name="s2693" xfId="2" xr:uid="{C5A8FB84-F102-494D-94CA-713E7627D9A4}"/>
    <cellStyle name="s2694" xfId="3" xr:uid="{1BB2B3F4-9886-40CC-A165-FA4F029E4415}"/>
    <cellStyle name="s2695" xfId="4" xr:uid="{2A03DB33-AB60-41F0-9FC1-411612D943B9}"/>
    <cellStyle name="s27" xfId="19" xr:uid="{764C0289-B738-425D-9A0D-462A0B9C953C}"/>
    <cellStyle name="s2700" xfId="18" xr:uid="{4AB8BA12-AD67-4C22-A092-3E23EBC1DA77}"/>
    <cellStyle name="s2701" xfId="26" xr:uid="{56781D9A-49C7-47E8-BC3F-3E03E4EF55A9}"/>
    <cellStyle name="s2705" xfId="29" xr:uid="{8D92B6C9-94C0-4BDC-8F62-F3E32B801322}"/>
    <cellStyle name="s2709" xfId="37" xr:uid="{F84FA988-403F-44E7-9086-07A7BC525B19}"/>
    <cellStyle name="s2710" xfId="39" xr:uid="{7FD9A257-5C84-4B47-AFFB-DCCCC9510973}"/>
    <cellStyle name="s2717" xfId="41" xr:uid="{DD5BD01E-F864-429C-856C-E0CFA0AF12C8}"/>
    <cellStyle name="s37" xfId="21" xr:uid="{D36AE6D7-AD82-482D-8C75-BB321D790109}"/>
    <cellStyle name="s38" xfId="36" xr:uid="{FB3ADD29-CB0A-459C-BB1A-960C66D50064}"/>
    <cellStyle name="s43" xfId="9" xr:uid="{AAF0E2DC-827A-4DC9-A24F-24CFE23FBE24}"/>
    <cellStyle name="s436" xfId="6" xr:uid="{B82F4CB0-2FE3-4437-A292-5DB0DFF07256}"/>
    <cellStyle name="s437" xfId="7" xr:uid="{8FE209EB-33E4-4561-ADBA-4EA7E23FE721}"/>
    <cellStyle name="s503" xfId="13" xr:uid="{4E502F58-DC19-40AE-8EBB-A7309318C95B}"/>
    <cellStyle name="s57" xfId="8" xr:uid="{A4D603F3-3849-454E-81ED-C0E018908F0B}"/>
    <cellStyle name="s69" xfId="30" xr:uid="{1EA22024-F9AA-42FA-8B9A-59F67D6B4F07}"/>
    <cellStyle name="s704" xfId="42" xr:uid="{50CB8B34-8506-4A11-A7CA-7256A55DA524}"/>
    <cellStyle name="s724" xfId="34" xr:uid="{7736A9A7-97A1-4488-891C-A52A869CBCCD}"/>
    <cellStyle name="s733" xfId="33" xr:uid="{D56969E6-226D-4851-956B-9D43B94D3211}"/>
    <cellStyle name="s736" xfId="16" xr:uid="{B689C621-EDEC-4BA1-89FC-10F900341728}"/>
    <cellStyle name="s737" xfId="11" xr:uid="{19E3588B-0D99-41C4-AE88-2CDC315A4E8A}"/>
    <cellStyle name="s741" xfId="46" xr:uid="{1216989F-D909-4E84-86D0-0163D08F9715}"/>
    <cellStyle name="s747" xfId="17" xr:uid="{7D75EEF5-192B-4F71-90BC-6EE6DA87D39F}"/>
    <cellStyle name="s749" xfId="15" xr:uid="{89A48FD0-803D-4099-8D1C-3879E4D38016}"/>
    <cellStyle name="s760" xfId="20" xr:uid="{D1595A83-1BC9-4F6B-8615-06E6AA12A835}"/>
    <cellStyle name="s77" xfId="45" xr:uid="{C4E31AAF-7373-4BB4-BBB5-875683F08EA6}"/>
    <cellStyle name="s805" xfId="1" xr:uid="{4D314AD0-FEE0-4647-8F2D-6114CB907C0D}"/>
    <cellStyle name="s806" xfId="12" xr:uid="{74EBE306-A257-42D1-9C61-C72D8BB42940}"/>
    <cellStyle name="s880" xfId="35" xr:uid="{55B53746-4B70-4325-8CF7-DB55119609B2}"/>
    <cellStyle name="s89" xfId="44" xr:uid="{CFE00905-87B4-490C-A7E4-BAF57F2FC784}"/>
    <cellStyle name="s90" xfId="31" xr:uid="{4C053926-EF4F-4409-8457-4185A9C793DD}"/>
    <cellStyle name="s970" xfId="5" xr:uid="{023FA004-547C-4FAC-B184-C8F61BDFAE12}"/>
    <cellStyle name="s995" xfId="24" xr:uid="{394D6404-08C0-458F-90C9-B4F3EAE1FEF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>
        <row r="107">
          <cell r="G107" t="str">
            <v>один год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  <cell r="AC86"/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/>
          <cell r="AC88"/>
        </row>
        <row r="89">
          <cell r="X89" t="str">
            <v>1ХВС::1.1</v>
          </cell>
          <cell r="Y89" t="str">
            <v>1ХВС</v>
          </cell>
          <cell r="AB89"/>
          <cell r="AC89"/>
        </row>
        <row r="90">
          <cell r="X90" t="str">
            <v>1ХВС::1.1</v>
          </cell>
          <cell r="Y90" t="str">
            <v>1ХВС</v>
          </cell>
          <cell r="AB90"/>
          <cell r="AC90"/>
        </row>
        <row r="91">
          <cell r="X91" t="str">
            <v>1ХВС::1.1</v>
          </cell>
          <cell r="Y91" t="str">
            <v>1ХВС</v>
          </cell>
          <cell r="AB91"/>
          <cell r="AC91"/>
        </row>
        <row r="92">
          <cell r="X92" t="str">
            <v>1ХВС::1.1</v>
          </cell>
          <cell r="Y92" t="str">
            <v>1ХВС</v>
          </cell>
          <cell r="AB92"/>
          <cell r="AC92"/>
        </row>
        <row r="93">
          <cell r="X93" t="str">
            <v>1ХВС::1.1</v>
          </cell>
          <cell r="Y93" t="str">
            <v>1ХВС</v>
          </cell>
          <cell r="AB93"/>
          <cell r="AC93"/>
        </row>
        <row r="94">
          <cell r="X94" t="str">
            <v>1ХВС::1.1</v>
          </cell>
          <cell r="Y94" t="str">
            <v>1ХВС</v>
          </cell>
          <cell r="AB94"/>
          <cell r="AC94"/>
        </row>
        <row r="95">
          <cell r="X95" t="str">
            <v>1ХВС::1.1</v>
          </cell>
          <cell r="Y95" t="str">
            <v>1ХВС</v>
          </cell>
          <cell r="AB95"/>
          <cell r="AC95"/>
        </row>
        <row r="96">
          <cell r="X96" t="str">
            <v>1ХВС::1.1</v>
          </cell>
          <cell r="Y96" t="str">
            <v>1ХВС</v>
          </cell>
          <cell r="AB96"/>
          <cell r="AC96"/>
        </row>
        <row r="97">
          <cell r="Y97" t="str">
            <v>1ХВС</v>
          </cell>
          <cell r="AB97"/>
          <cell r="AC97"/>
        </row>
        <row r="98">
          <cell r="Y98" t="str">
            <v>1ХВС</v>
          </cell>
          <cell r="AB98"/>
          <cell r="AC98"/>
        </row>
        <row r="99">
          <cell r="AB99"/>
          <cell r="AC99"/>
        </row>
        <row r="100">
          <cell r="AB100"/>
          <cell r="AC100"/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>
        <row r="2">
          <cell r="DG2" t="str">
            <v>Версия организации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AN5" t="str">
            <v>2020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G5" t="str">
            <v>2021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1"/>
  <sheetViews>
    <sheetView tabSelected="1" view="pageBreakPreview" topLeftCell="E1" zoomScale="90" zoomScaleNormal="100" zoomScaleSheetLayoutView="90" workbookViewId="0">
      <selection activeCell="E16" sqref="E16:O16"/>
    </sheetView>
  </sheetViews>
  <sheetFormatPr defaultRowHeight="15" outlineLevelCol="1" x14ac:dyDescent="0.25"/>
  <cols>
    <col min="1" max="1" width="8.42578125" style="1" hidden="1" customWidth="1"/>
    <col min="2" max="3" width="10.7109375" style="1" hidden="1" customWidth="1"/>
    <col min="4" max="4" width="8" hidden="1" customWidth="1"/>
    <col min="5" max="5" width="10.42578125" style="1" customWidth="1"/>
    <col min="6" max="6" width="39.85546875" style="1" customWidth="1"/>
    <col min="7" max="7" width="40.5703125" style="1" customWidth="1"/>
    <col min="8" max="8" width="14.140625" style="1" customWidth="1"/>
    <col min="9" max="9" width="9.85546875" style="1" customWidth="1"/>
    <col min="10" max="10" width="10.28515625" style="1" customWidth="1"/>
    <col min="11" max="11" width="11" style="1" customWidth="1"/>
    <col min="12" max="12" width="8.42578125" style="1" customWidth="1"/>
    <col min="13" max="13" width="7.42578125" style="1" customWidth="1"/>
    <col min="14" max="14" width="7.7109375" style="1" customWidth="1"/>
    <col min="15" max="15" width="9.85546875" style="1" customWidth="1" outlineLevel="1"/>
    <col min="16" max="16" width="9.7109375" style="1" customWidth="1"/>
    <col min="17" max="17" width="11.28515625" style="1" customWidth="1"/>
    <col min="18" max="16384" width="9.140625" style="1"/>
  </cols>
  <sheetData>
    <row r="1" spans="2:16" ht="20.25" x14ac:dyDescent="0.25">
      <c r="J1" s="2" t="s">
        <v>0</v>
      </c>
      <c r="K1" s="2"/>
      <c r="L1" s="2"/>
      <c r="M1" s="2"/>
      <c r="N1" s="2"/>
      <c r="O1" s="2"/>
      <c r="P1" s="3"/>
    </row>
    <row r="2" spans="2:16" ht="20.25" x14ac:dyDescent="0.25">
      <c r="J2" s="2" t="s">
        <v>1</v>
      </c>
      <c r="K2" s="2"/>
      <c r="L2" s="2"/>
      <c r="M2" s="2"/>
      <c r="N2" s="2"/>
      <c r="O2" s="2"/>
      <c r="P2" s="4"/>
    </row>
    <row r="3" spans="2:16" ht="20.25" x14ac:dyDescent="0.25">
      <c r="J3" s="2" t="s">
        <v>2</v>
      </c>
      <c r="K3" s="2"/>
      <c r="L3" s="2"/>
      <c r="M3" s="2"/>
      <c r="N3" s="2"/>
      <c r="O3" s="2"/>
      <c r="P3" s="4"/>
    </row>
    <row r="4" spans="2:16" ht="33" customHeight="1" x14ac:dyDescent="0.25">
      <c r="J4" s="2" t="s">
        <v>3</v>
      </c>
      <c r="K4" s="2"/>
      <c r="L4" s="2"/>
      <c r="M4" s="2"/>
      <c r="N4" s="2"/>
      <c r="O4" s="2"/>
      <c r="P4" s="4"/>
    </row>
    <row r="5" spans="2:16" ht="20.25" x14ac:dyDescent="0.25">
      <c r="J5" s="2" t="s">
        <v>4</v>
      </c>
      <c r="K5" s="2"/>
      <c r="L5" s="2"/>
      <c r="M5" s="2"/>
      <c r="N5" s="2"/>
      <c r="O5" s="2"/>
      <c r="P5" s="4"/>
    </row>
    <row r="6" spans="2:16" ht="20.25" x14ac:dyDescent="0.25">
      <c r="J6" s="2" t="s">
        <v>1</v>
      </c>
      <c r="K6" s="2"/>
      <c r="L6" s="2"/>
      <c r="M6" s="2"/>
      <c r="N6" s="2"/>
      <c r="O6" s="2"/>
      <c r="P6" s="4"/>
    </row>
    <row r="7" spans="2:16" ht="20.25" customHeight="1" x14ac:dyDescent="0.25">
      <c r="J7" s="2" t="s">
        <v>2</v>
      </c>
      <c r="K7" s="2"/>
      <c r="L7" s="2"/>
      <c r="M7" s="2"/>
      <c r="N7" s="2"/>
      <c r="O7" s="2"/>
      <c r="P7" s="5"/>
    </row>
    <row r="8" spans="2:16" ht="22.5" customHeight="1" x14ac:dyDescent="0.25">
      <c r="J8" s="2" t="s">
        <v>5</v>
      </c>
      <c r="K8" s="2"/>
      <c r="L8" s="2"/>
      <c r="M8" s="2"/>
      <c r="N8" s="2"/>
      <c r="O8" s="2"/>
    </row>
    <row r="9" spans="2:16" ht="39" customHeight="1" x14ac:dyDescent="0.25">
      <c r="E9" s="6" t="s">
        <v>6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2:16" ht="18" customHeight="1" x14ac:dyDescent="0.25">
      <c r="E10" s="7" t="s">
        <v>7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6" x14ac:dyDescent="0.25">
      <c r="E11" s="8" t="s">
        <v>8</v>
      </c>
      <c r="F11" s="9"/>
      <c r="G11" s="10" t="s">
        <v>9</v>
      </c>
      <c r="H11" s="10"/>
      <c r="I11" s="10"/>
      <c r="J11" s="10"/>
      <c r="K11" s="10"/>
      <c r="L11" s="10"/>
      <c r="M11" s="10"/>
      <c r="N11" s="10"/>
      <c r="O11" s="10"/>
    </row>
    <row r="12" spans="2:16" x14ac:dyDescent="0.25">
      <c r="E12" s="11" t="s">
        <v>10</v>
      </c>
      <c r="F12" s="12"/>
      <c r="G12" s="10" t="s">
        <v>11</v>
      </c>
      <c r="H12" s="10"/>
      <c r="I12" s="10"/>
      <c r="J12" s="10"/>
      <c r="K12" s="10"/>
      <c r="L12" s="10"/>
      <c r="M12" s="10"/>
      <c r="N12" s="10"/>
      <c r="O12" s="10"/>
    </row>
    <row r="13" spans="2:16" x14ac:dyDescent="0.25">
      <c r="E13" s="8" t="s">
        <v>12</v>
      </c>
      <c r="F13" s="9"/>
      <c r="G13" s="10" t="s">
        <v>13</v>
      </c>
      <c r="H13" s="10"/>
      <c r="I13" s="10"/>
      <c r="J13" s="10"/>
      <c r="K13" s="10"/>
      <c r="L13" s="10"/>
      <c r="M13" s="10"/>
      <c r="N13" s="10"/>
      <c r="O13" s="10"/>
    </row>
    <row r="14" spans="2:16" x14ac:dyDescent="0.25">
      <c r="E14" s="11" t="s">
        <v>10</v>
      </c>
      <c r="F14" s="12"/>
      <c r="G14" s="10" t="s">
        <v>14</v>
      </c>
      <c r="H14" s="10"/>
      <c r="I14" s="10"/>
      <c r="J14" s="10"/>
      <c r="K14" s="10"/>
      <c r="L14" s="10"/>
      <c r="M14" s="10"/>
      <c r="N14" s="10"/>
      <c r="O14" s="10"/>
    </row>
    <row r="15" spans="2:16" x14ac:dyDescent="0.25">
      <c r="E15" s="8" t="s">
        <v>15</v>
      </c>
      <c r="F15" s="8"/>
      <c r="G15" s="13" t="s">
        <v>16</v>
      </c>
      <c r="H15" s="13"/>
      <c r="I15" s="13"/>
      <c r="J15" s="13"/>
      <c r="K15" s="13"/>
      <c r="L15" s="13"/>
      <c r="M15" s="13"/>
      <c r="N15" s="13"/>
      <c r="O15" s="13"/>
    </row>
    <row r="16" spans="2:16" ht="42.75" customHeight="1" x14ac:dyDescent="0.25">
      <c r="B16" s="14" t="b">
        <f>REGULATION_METHODS&lt;&gt;"Метод сравнения аналогов"</f>
        <v>1</v>
      </c>
      <c r="E16" s="15" t="s">
        <v>17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20" x14ac:dyDescent="0.25">
      <c r="B17" s="14" t="e">
        <f>#REF!</f>
        <v>#REF!</v>
      </c>
      <c r="E17" s="16" t="s">
        <v>18</v>
      </c>
      <c r="F17" s="17" t="s">
        <v>19</v>
      </c>
      <c r="G17" s="18"/>
      <c r="H17" s="19" t="s">
        <v>20</v>
      </c>
      <c r="I17" s="20" t="s">
        <v>21</v>
      </c>
      <c r="J17" s="20"/>
      <c r="K17" s="20"/>
      <c r="L17" s="20"/>
      <c r="M17" s="20"/>
      <c r="N17" s="20"/>
      <c r="O17" s="20"/>
    </row>
    <row r="18" spans="1:20" x14ac:dyDescent="0.25">
      <c r="B18" s="14" t="b">
        <f>B16</f>
        <v>1</v>
      </c>
      <c r="E18" s="16"/>
      <c r="F18" s="21"/>
      <c r="G18" s="22"/>
      <c r="H18" s="23"/>
      <c r="I18" s="24" t="s">
        <v>22</v>
      </c>
      <c r="J18" s="24" t="s">
        <v>23</v>
      </c>
      <c r="K18" s="25" t="s">
        <v>24</v>
      </c>
      <c r="L18" s="26" t="s">
        <v>25</v>
      </c>
      <c r="M18" s="27"/>
      <c r="N18" s="26" t="s">
        <v>26</v>
      </c>
      <c r="O18" s="27"/>
    </row>
    <row r="19" spans="1:20" ht="27" customHeight="1" x14ac:dyDescent="0.25">
      <c r="B19" s="14" t="e">
        <f>#REF!</f>
        <v>#REF!</v>
      </c>
      <c r="E19" s="28">
        <v>1</v>
      </c>
      <c r="F19" s="29" t="s">
        <v>27</v>
      </c>
      <c r="G19" s="29"/>
      <c r="H19" s="30" t="s">
        <v>28</v>
      </c>
      <c r="I19" s="31">
        <v>75.78</v>
      </c>
      <c r="J19" s="31">
        <v>78.17</v>
      </c>
      <c r="K19" s="32">
        <v>81.95868209113199</v>
      </c>
      <c r="L19" s="33">
        <v>82.71</v>
      </c>
      <c r="M19" s="34"/>
      <c r="N19" s="33">
        <v>85.16</v>
      </c>
      <c r="O19" s="34"/>
    </row>
    <row r="20" spans="1:20" ht="28.5" customHeight="1" x14ac:dyDescent="0.25">
      <c r="B20" s="14" t="e">
        <f>#REF!</f>
        <v>#REF!</v>
      </c>
      <c r="E20" s="28" t="s">
        <v>29</v>
      </c>
      <c r="F20" s="29" t="s">
        <v>30</v>
      </c>
      <c r="G20" s="35"/>
      <c r="H20" s="30" t="s">
        <v>28</v>
      </c>
      <c r="I20" s="31">
        <v>0</v>
      </c>
      <c r="J20" s="31">
        <v>0</v>
      </c>
      <c r="K20" s="32">
        <v>0</v>
      </c>
      <c r="L20" s="33">
        <v>0</v>
      </c>
      <c r="M20" s="34"/>
      <c r="N20" s="33">
        <v>0</v>
      </c>
      <c r="O20" s="34"/>
      <c r="T20" s="36"/>
    </row>
    <row r="21" spans="1:20" x14ac:dyDescent="0.25">
      <c r="B21" s="14" t="b">
        <v>1</v>
      </c>
      <c r="E21" s="37" t="s">
        <v>31</v>
      </c>
      <c r="F21" s="38"/>
      <c r="G21" s="38"/>
      <c r="H21" s="38"/>
      <c r="I21" s="38"/>
      <c r="J21" s="38"/>
      <c r="K21" s="38"/>
      <c r="L21" s="38"/>
      <c r="M21" s="38"/>
      <c r="N21" s="38"/>
      <c r="O21" s="39"/>
    </row>
    <row r="22" spans="1:20" x14ac:dyDescent="0.25">
      <c r="A22" s="14"/>
      <c r="B22" s="14" t="e">
        <f>#REF!</f>
        <v>#REF!</v>
      </c>
      <c r="C22" s="14" t="e">
        <f t="array" ref="C22">INDEX([1]Тарифы!$Y$86:$Y$108,MATCH(#REF!,[1]Тарифы!$X$86:$X$108,0))</f>
        <v>#REF!</v>
      </c>
      <c r="E22" s="16" t="s">
        <v>18</v>
      </c>
      <c r="F22" s="40" t="s">
        <v>32</v>
      </c>
      <c r="G22" s="41"/>
      <c r="H22" s="16" t="s">
        <v>20</v>
      </c>
      <c r="I22" s="20" t="s">
        <v>21</v>
      </c>
      <c r="J22" s="20"/>
      <c r="K22" s="20"/>
      <c r="L22" s="20"/>
      <c r="M22" s="20"/>
      <c r="N22" s="20"/>
      <c r="O22" s="20"/>
    </row>
    <row r="23" spans="1:20" x14ac:dyDescent="0.25">
      <c r="B23" s="14" t="e">
        <f>B22</f>
        <v>#REF!</v>
      </c>
      <c r="E23" s="16"/>
      <c r="F23" s="42"/>
      <c r="G23" s="43"/>
      <c r="H23" s="16"/>
      <c r="I23" s="24" t="s">
        <v>22</v>
      </c>
      <c r="J23" s="24" t="s">
        <v>23</v>
      </c>
      <c r="K23" s="25" t="s">
        <v>24</v>
      </c>
      <c r="L23" s="26" t="s">
        <v>25</v>
      </c>
      <c r="M23" s="27"/>
      <c r="N23" s="26" t="s">
        <v>26</v>
      </c>
      <c r="O23" s="27"/>
    </row>
    <row r="24" spans="1:20" ht="12.75" customHeight="1" x14ac:dyDescent="0.25">
      <c r="B24" s="14" t="e">
        <f t="array" ref="B24">AND(#REF!,INDEX([1]Тарифы!$AC$86:$AC$108,MATCH($C22,[1]Тарифы!$Y$86:$Y$108,0))&lt;&gt;"Тариф на транспортировку воды")</f>
        <v>#REF!</v>
      </c>
      <c r="E24" s="24">
        <v>1</v>
      </c>
      <c r="F24" s="29" t="s">
        <v>33</v>
      </c>
      <c r="G24" s="35"/>
      <c r="H24" s="44" t="s">
        <v>34</v>
      </c>
      <c r="I24" s="31">
        <v>14.260000000000002</v>
      </c>
      <c r="J24" s="31">
        <v>14.260000000000002</v>
      </c>
      <c r="K24" s="31">
        <v>14.260000000000002</v>
      </c>
      <c r="L24" s="45">
        <v>14.260000000000002</v>
      </c>
      <c r="M24" s="46"/>
      <c r="N24" s="45">
        <v>14.260000000000002</v>
      </c>
      <c r="O24" s="46"/>
    </row>
    <row r="25" spans="1:20" x14ac:dyDescent="0.25">
      <c r="B25" s="14" t="e">
        <f>#REF!</f>
        <v>#REF!</v>
      </c>
      <c r="E25" s="24">
        <v>2</v>
      </c>
      <c r="F25" s="29" t="s">
        <v>35</v>
      </c>
      <c r="G25" s="35"/>
      <c r="H25" s="44" t="s">
        <v>34</v>
      </c>
      <c r="I25" s="31">
        <v>0</v>
      </c>
      <c r="J25" s="31">
        <v>0</v>
      </c>
      <c r="K25" s="31">
        <v>0</v>
      </c>
      <c r="L25" s="45">
        <v>0</v>
      </c>
      <c r="M25" s="46"/>
      <c r="N25" s="45">
        <v>0</v>
      </c>
      <c r="O25" s="46"/>
    </row>
    <row r="26" spans="1:20" x14ac:dyDescent="0.25">
      <c r="B26" s="14" t="e">
        <f>#REF!</f>
        <v>#REF!</v>
      </c>
      <c r="E26" s="24">
        <v>3</v>
      </c>
      <c r="F26" s="29" t="s">
        <v>36</v>
      </c>
      <c r="G26" s="35"/>
      <c r="H26" s="44" t="s">
        <v>34</v>
      </c>
      <c r="I26" s="31">
        <v>14.260000000000002</v>
      </c>
      <c r="J26" s="31">
        <v>14.260000000000002</v>
      </c>
      <c r="K26" s="31">
        <v>14.260000000000002</v>
      </c>
      <c r="L26" s="45">
        <v>14.260000000000002</v>
      </c>
      <c r="M26" s="46"/>
      <c r="N26" s="45">
        <v>14.260000000000002</v>
      </c>
      <c r="O26" s="46"/>
    </row>
    <row r="27" spans="1:20" x14ac:dyDescent="0.25">
      <c r="B27" s="14" t="e">
        <f>AND(#REF!,REGULATION_METHODS&lt;&gt;"Метод сравнения аналогов")</f>
        <v>#REF!</v>
      </c>
      <c r="E27" s="47" t="s">
        <v>37</v>
      </c>
      <c r="F27" s="48" t="s">
        <v>38</v>
      </c>
      <c r="G27" s="49"/>
      <c r="H27" s="44" t="s">
        <v>34</v>
      </c>
      <c r="I27" s="31">
        <v>6.2</v>
      </c>
      <c r="J27" s="31">
        <v>6.2</v>
      </c>
      <c r="K27" s="31">
        <v>6.2</v>
      </c>
      <c r="L27" s="45">
        <v>6.2</v>
      </c>
      <c r="M27" s="46"/>
      <c r="N27" s="45">
        <v>6.2</v>
      </c>
      <c r="O27" s="46"/>
    </row>
    <row r="28" spans="1:20" x14ac:dyDescent="0.25">
      <c r="B28" s="14" t="e">
        <f>B27</f>
        <v>#REF!</v>
      </c>
      <c r="E28" s="47" t="s">
        <v>39</v>
      </c>
      <c r="F28" s="48" t="s">
        <v>40</v>
      </c>
      <c r="G28" s="49"/>
      <c r="H28" s="44" t="s">
        <v>34</v>
      </c>
      <c r="I28" s="31">
        <v>0.06</v>
      </c>
      <c r="J28" s="31">
        <v>0.06</v>
      </c>
      <c r="K28" s="31">
        <v>0.06</v>
      </c>
      <c r="L28" s="45">
        <v>0.06</v>
      </c>
      <c r="M28" s="46"/>
      <c r="N28" s="45">
        <v>0.06</v>
      </c>
      <c r="O28" s="46"/>
    </row>
    <row r="29" spans="1:20" x14ac:dyDescent="0.25">
      <c r="B29" s="14" t="e">
        <f>B28</f>
        <v>#REF!</v>
      </c>
      <c r="E29" s="47" t="s">
        <v>41</v>
      </c>
      <c r="F29" s="50" t="s">
        <v>42</v>
      </c>
      <c r="G29" s="50"/>
      <c r="H29" s="44" t="s">
        <v>34</v>
      </c>
      <c r="I29" s="31">
        <v>8</v>
      </c>
      <c r="J29" s="31">
        <v>8</v>
      </c>
      <c r="K29" s="31">
        <v>8</v>
      </c>
      <c r="L29" s="51">
        <v>8</v>
      </c>
      <c r="M29" s="51"/>
      <c r="N29" s="51">
        <v>8</v>
      </c>
      <c r="O29" s="51"/>
    </row>
    <row r="30" spans="1:20" x14ac:dyDescent="0.25">
      <c r="B30" s="14"/>
      <c r="E30" s="52" t="s">
        <v>29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20" ht="15.75" customHeight="1" x14ac:dyDescent="0.25">
      <c r="E31" s="7" t="s">
        <v>43</v>
      </c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0" x14ac:dyDescent="0.25">
      <c r="E32" s="53" t="s">
        <v>18</v>
      </c>
      <c r="F32" s="17" t="s">
        <v>44</v>
      </c>
      <c r="G32" s="18"/>
      <c r="H32" s="16" t="s">
        <v>20</v>
      </c>
      <c r="I32" s="20" t="s">
        <v>21</v>
      </c>
      <c r="J32" s="20"/>
      <c r="K32" s="20"/>
      <c r="L32" s="20"/>
      <c r="M32" s="20"/>
      <c r="N32" s="20"/>
      <c r="O32" s="20"/>
    </row>
    <row r="33" spans="1:15" x14ac:dyDescent="0.25">
      <c r="E33" s="53"/>
      <c r="F33" s="21"/>
      <c r="G33" s="22"/>
      <c r="H33" s="16"/>
      <c r="I33" s="24" t="s">
        <v>22</v>
      </c>
      <c r="J33" s="24" t="s">
        <v>23</v>
      </c>
      <c r="K33" s="25" t="s">
        <v>24</v>
      </c>
      <c r="L33" s="54" t="s">
        <v>45</v>
      </c>
      <c r="M33" s="55"/>
      <c r="N33" s="56" t="s">
        <v>46</v>
      </c>
      <c r="O33" s="57"/>
    </row>
    <row r="34" spans="1:15" ht="28.5" customHeight="1" x14ac:dyDescent="0.25">
      <c r="E34" s="28" t="s">
        <v>47</v>
      </c>
      <c r="F34" s="29" t="s">
        <v>48</v>
      </c>
      <c r="G34" s="29"/>
      <c r="H34" s="30" t="s">
        <v>28</v>
      </c>
      <c r="I34" s="58">
        <v>300.06</v>
      </c>
      <c r="J34" s="58">
        <v>218.05659778973069</v>
      </c>
      <c r="K34" s="59">
        <v>228.1726987386503</v>
      </c>
      <c r="L34" s="60">
        <v>313.45</v>
      </c>
      <c r="M34" s="61"/>
      <c r="N34" s="60">
        <v>321.86</v>
      </c>
      <c r="O34" s="61"/>
    </row>
    <row r="35" spans="1:15" x14ac:dyDescent="0.25">
      <c r="E35" s="28" t="s">
        <v>49</v>
      </c>
      <c r="F35" s="62" t="s">
        <v>50</v>
      </c>
      <c r="G35" s="62"/>
      <c r="H35" s="30" t="s">
        <v>28</v>
      </c>
      <c r="I35" s="58">
        <v>75.78</v>
      </c>
      <c r="J35" s="58">
        <v>78.17039458667999</v>
      </c>
      <c r="K35" s="58">
        <v>81.955811698650194</v>
      </c>
      <c r="L35" s="63">
        <v>82.71</v>
      </c>
      <c r="M35" s="64"/>
      <c r="N35" s="63">
        <v>85.16</v>
      </c>
      <c r="O35" s="64"/>
    </row>
    <row r="36" spans="1:15" x14ac:dyDescent="0.25">
      <c r="E36" s="28" t="s">
        <v>51</v>
      </c>
      <c r="F36" s="62" t="s">
        <v>52</v>
      </c>
      <c r="G36" s="62"/>
      <c r="H36" s="30" t="s">
        <v>28</v>
      </c>
      <c r="I36" s="58">
        <v>205.77</v>
      </c>
      <c r="J36" s="58">
        <v>220.78758000000005</v>
      </c>
      <c r="K36" s="58">
        <v>240.21688704000007</v>
      </c>
      <c r="L36" s="63">
        <v>221.59</v>
      </c>
      <c r="M36" s="64"/>
      <c r="N36" s="63">
        <v>227.13</v>
      </c>
      <c r="O36" s="64"/>
    </row>
    <row r="37" spans="1:15" ht="27.75" customHeight="1" x14ac:dyDescent="0.25">
      <c r="E37" s="65" t="s">
        <v>53</v>
      </c>
      <c r="F37" s="66"/>
      <c r="G37" s="66"/>
      <c r="H37" s="66"/>
      <c r="I37" s="66"/>
      <c r="J37" s="66"/>
      <c r="K37" s="66"/>
      <c r="L37" s="66"/>
      <c r="M37" s="66"/>
      <c r="N37" s="66"/>
      <c r="O37" s="67"/>
    </row>
    <row r="38" spans="1:15" ht="15" customHeight="1" x14ac:dyDescent="0.25">
      <c r="E38" s="68" t="s">
        <v>54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 ht="12" customHeight="1" x14ac:dyDescent="0.25">
      <c r="E39" s="28" t="s">
        <v>18</v>
      </c>
      <c r="F39" s="20" t="s">
        <v>55</v>
      </c>
      <c r="G39" s="20"/>
      <c r="H39" s="20"/>
      <c r="I39" s="69" t="s">
        <v>56</v>
      </c>
      <c r="J39" s="70"/>
      <c r="K39" s="70"/>
      <c r="L39" s="70"/>
      <c r="M39" s="70"/>
      <c r="N39" s="70"/>
      <c r="O39" s="71"/>
    </row>
    <row r="40" spans="1:15" ht="28.5" customHeight="1" x14ac:dyDescent="0.25">
      <c r="E40" s="28" t="s">
        <v>47</v>
      </c>
      <c r="F40" s="29" t="s">
        <v>27</v>
      </c>
      <c r="G40" s="29"/>
      <c r="H40" s="29"/>
      <c r="I40" s="72" t="s">
        <v>16</v>
      </c>
      <c r="J40" s="73"/>
      <c r="K40" s="73"/>
      <c r="L40" s="73"/>
      <c r="M40" s="73"/>
      <c r="N40" s="73"/>
      <c r="O40" s="74"/>
    </row>
    <row r="41" spans="1:15" ht="29.25" customHeight="1" x14ac:dyDescent="0.25">
      <c r="E41" s="75">
        <v>2</v>
      </c>
      <c r="F41" s="29" t="s">
        <v>30</v>
      </c>
      <c r="G41" s="29"/>
      <c r="H41" s="29"/>
      <c r="I41" s="76"/>
      <c r="J41" s="77"/>
      <c r="K41" s="77"/>
      <c r="L41" s="77"/>
      <c r="M41" s="77"/>
      <c r="N41" s="77"/>
      <c r="O41" s="78"/>
    </row>
    <row r="42" spans="1:15" ht="56.25" customHeight="1" x14ac:dyDescent="0.25">
      <c r="E42" s="79" t="s">
        <v>57</v>
      </c>
      <c r="F42" s="80"/>
      <c r="G42" s="80"/>
      <c r="H42" s="80"/>
      <c r="I42" s="80"/>
      <c r="J42" s="80"/>
      <c r="K42" s="80"/>
      <c r="L42" s="80"/>
      <c r="M42" s="80"/>
      <c r="N42" s="80"/>
      <c r="O42" s="81"/>
    </row>
    <row r="43" spans="1:15" x14ac:dyDescent="0.25">
      <c r="E43" s="16" t="s">
        <v>18</v>
      </c>
      <c r="F43" s="17" t="s">
        <v>44</v>
      </c>
      <c r="G43" s="18"/>
      <c r="H43" s="16" t="s">
        <v>20</v>
      </c>
      <c r="I43" s="20" t="s">
        <v>21</v>
      </c>
      <c r="J43" s="20"/>
      <c r="K43" s="20"/>
      <c r="L43" s="20"/>
      <c r="M43" s="20"/>
      <c r="N43" s="20"/>
      <c r="O43" s="20"/>
    </row>
    <row r="44" spans="1:15" x14ac:dyDescent="0.25">
      <c r="E44" s="16"/>
      <c r="F44" s="21"/>
      <c r="G44" s="22"/>
      <c r="H44" s="16"/>
      <c r="I44" s="24" t="s">
        <v>22</v>
      </c>
      <c r="J44" s="24" t="s">
        <v>23</v>
      </c>
      <c r="K44" s="25" t="s">
        <v>24</v>
      </c>
      <c r="L44" s="54" t="s">
        <v>25</v>
      </c>
      <c r="M44" s="55"/>
      <c r="N44" s="56" t="s">
        <v>26</v>
      </c>
      <c r="O44" s="57"/>
    </row>
    <row r="45" spans="1:15" ht="15.75" customHeight="1" x14ac:dyDescent="0.25">
      <c r="A45" s="14"/>
      <c r="B45" s="14" t="e">
        <f>OR(B46,B47)</f>
        <v>#REF!</v>
      </c>
      <c r="C45" s="14" t="e">
        <f t="array" ref="C45">INDEX([1]Тарифы!$AB$86:$AB$108,MATCH(#REF!,[1]Тарифы!$Y$86:$Y$108,0))</f>
        <v>#REF!</v>
      </c>
      <c r="E45" s="82">
        <v>1</v>
      </c>
      <c r="F45" s="83" t="s">
        <v>58</v>
      </c>
      <c r="G45" s="84"/>
      <c r="H45" s="84"/>
      <c r="I45" s="84"/>
      <c r="J45" s="84"/>
      <c r="K45" s="84"/>
      <c r="L45" s="84"/>
      <c r="M45" s="84"/>
      <c r="N45" s="84"/>
      <c r="O45" s="85"/>
    </row>
    <row r="46" spans="1:15" ht="15.75" customHeight="1" x14ac:dyDescent="0.25">
      <c r="A46" s="14"/>
      <c r="B46" s="14" t="e">
        <f>AND($C45="Водоснабжение",$C46&lt;&gt;"Тариф на транспортировку воды",$C46&lt;&gt;"Тариф на техническую воду")</f>
        <v>#REF!</v>
      </c>
      <c r="C46" s="14" t="e">
        <f t="array" ref="C46">INDEX([1]Тарифы!$AC$86:$AC$108,MATCH(#REF!,[1]Тарифы!$Y$86:$Y$108,0))</f>
        <v>#REF!</v>
      </c>
      <c r="E46" s="86" t="s">
        <v>49</v>
      </c>
      <c r="F46" s="87" t="s">
        <v>59</v>
      </c>
      <c r="G46" s="88"/>
      <c r="H46" s="89" t="s">
        <v>60</v>
      </c>
      <c r="I46" s="90">
        <v>0</v>
      </c>
      <c r="J46" s="90">
        <v>0</v>
      </c>
      <c r="K46" s="90">
        <v>0</v>
      </c>
      <c r="L46" s="91">
        <v>0</v>
      </c>
      <c r="M46" s="92"/>
      <c r="N46" s="91">
        <v>0</v>
      </c>
      <c r="O46" s="92"/>
    </row>
    <row r="47" spans="1:15" ht="15.75" customHeight="1" x14ac:dyDescent="0.25">
      <c r="B47" s="14" t="e">
        <f>AND($C45="Водоснабжение",OR(region_name&lt;&gt;"Ленинградская область",$C46&lt;&gt;"Тариф на транспортировку воды"),$C46&lt;&gt;"Тариф на техническую воду")</f>
        <v>#REF!</v>
      </c>
      <c r="E47" s="30" t="s">
        <v>51</v>
      </c>
      <c r="F47" s="87" t="s">
        <v>61</v>
      </c>
      <c r="G47" s="88"/>
      <c r="H47" s="93" t="s">
        <v>60</v>
      </c>
      <c r="I47" s="90">
        <v>0</v>
      </c>
      <c r="J47" s="90">
        <v>0</v>
      </c>
      <c r="K47" s="90">
        <v>0</v>
      </c>
      <c r="L47" s="91">
        <v>0</v>
      </c>
      <c r="M47" s="92"/>
      <c r="N47" s="91">
        <v>0</v>
      </c>
      <c r="O47" s="92"/>
    </row>
    <row r="48" spans="1:15" ht="15.75" customHeight="1" x14ac:dyDescent="0.25">
      <c r="B48" s="14" t="e">
        <f>B49</f>
        <v>#REF!</v>
      </c>
      <c r="E48" s="30">
        <v>2</v>
      </c>
      <c r="F48" s="83" t="s">
        <v>62</v>
      </c>
      <c r="G48" s="84"/>
      <c r="H48" s="84"/>
      <c r="I48" s="84"/>
      <c r="J48" s="84"/>
      <c r="K48" s="84"/>
      <c r="L48" s="84"/>
      <c r="M48" s="84"/>
      <c r="N48" s="84"/>
      <c r="O48" s="85"/>
    </row>
    <row r="49" spans="1:15" ht="15.75" customHeight="1" x14ac:dyDescent="0.25">
      <c r="B49" s="14" t="e">
        <f>$C45="Водоснабжение"</f>
        <v>#REF!</v>
      </c>
      <c r="E49" s="30" t="s">
        <v>63</v>
      </c>
      <c r="F49" s="87" t="s">
        <v>64</v>
      </c>
      <c r="G49" s="88"/>
      <c r="H49" s="93" t="s">
        <v>65</v>
      </c>
      <c r="I49" s="90">
        <v>0</v>
      </c>
      <c r="J49" s="90">
        <v>0</v>
      </c>
      <c r="K49" s="90">
        <v>0</v>
      </c>
      <c r="L49" s="91">
        <v>0</v>
      </c>
      <c r="M49" s="92"/>
      <c r="N49" s="91">
        <v>0</v>
      </c>
      <c r="O49" s="92"/>
    </row>
    <row r="50" spans="1:15" ht="15.75" customHeight="1" x14ac:dyDescent="0.25">
      <c r="B50" s="14" t="e">
        <f>OR(B51,#REF!)</f>
        <v>#REF!</v>
      </c>
      <c r="E50" s="30">
        <v>3</v>
      </c>
      <c r="F50" s="83" t="s">
        <v>66</v>
      </c>
      <c r="G50" s="84"/>
      <c r="H50" s="84"/>
      <c r="I50" s="84"/>
      <c r="J50" s="84"/>
      <c r="K50" s="84"/>
      <c r="L50" s="84"/>
      <c r="M50" s="84"/>
      <c r="N50" s="84"/>
      <c r="O50" s="85"/>
    </row>
    <row r="51" spans="1:15" ht="15.75" customHeight="1" x14ac:dyDescent="0.25">
      <c r="B51" s="14" t="e">
        <f>$C45="Водоснабжение"</f>
        <v>#REF!</v>
      </c>
      <c r="E51" s="30" t="s">
        <v>37</v>
      </c>
      <c r="F51" s="87" t="s">
        <v>67</v>
      </c>
      <c r="G51" s="88"/>
      <c r="H51" s="93" t="s">
        <v>60</v>
      </c>
      <c r="I51" s="90">
        <v>0</v>
      </c>
      <c r="J51" s="90">
        <v>0</v>
      </c>
      <c r="K51" s="90">
        <v>0</v>
      </c>
      <c r="L51" s="91">
        <v>0</v>
      </c>
      <c r="M51" s="92"/>
      <c r="N51" s="91">
        <v>0</v>
      </c>
      <c r="O51" s="92"/>
    </row>
    <row r="52" spans="1:15" ht="15.75" customHeight="1" x14ac:dyDescent="0.25">
      <c r="B52" s="14" t="e">
        <f>#REF!="Водоотведение"</f>
        <v>#REF!</v>
      </c>
      <c r="E52" s="94" t="s">
        <v>39</v>
      </c>
      <c r="F52" s="87" t="s">
        <v>68</v>
      </c>
      <c r="G52" s="88"/>
      <c r="H52" s="93" t="s">
        <v>69</v>
      </c>
      <c r="I52" s="90">
        <v>0</v>
      </c>
      <c r="J52" s="90">
        <v>0</v>
      </c>
      <c r="K52" s="90">
        <v>0</v>
      </c>
      <c r="L52" s="95">
        <v>0</v>
      </c>
      <c r="M52" s="95"/>
      <c r="N52" s="95">
        <v>0</v>
      </c>
      <c r="O52" s="95"/>
    </row>
    <row r="53" spans="1:15" ht="15.75" customHeight="1" x14ac:dyDescent="0.25">
      <c r="B53" s="14"/>
      <c r="E53" s="96" t="s">
        <v>70</v>
      </c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1:15" ht="43.5" customHeight="1" x14ac:dyDescent="0.25">
      <c r="B54" s="14" t="b">
        <v>1</v>
      </c>
      <c r="E54" s="15" t="s">
        <v>71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5">
      <c r="B55" s="14" t="b">
        <v>1</v>
      </c>
      <c r="E55" s="97" t="s">
        <v>18</v>
      </c>
      <c r="F55" s="16" t="s">
        <v>44</v>
      </c>
      <c r="G55" s="16"/>
      <c r="H55" s="16"/>
      <c r="I55" s="20" t="s">
        <v>21</v>
      </c>
      <c r="J55" s="20"/>
      <c r="K55" s="20"/>
      <c r="L55" s="20"/>
      <c r="M55" s="20"/>
      <c r="N55" s="20"/>
      <c r="O55" s="20"/>
    </row>
    <row r="56" spans="1:15" x14ac:dyDescent="0.25">
      <c r="B56" s="14" t="b">
        <v>1</v>
      </c>
      <c r="E56" s="97"/>
      <c r="F56" s="16"/>
      <c r="G56" s="16"/>
      <c r="H56" s="16"/>
      <c r="I56" s="24" t="s">
        <v>22</v>
      </c>
      <c r="J56" s="24" t="s">
        <v>23</v>
      </c>
      <c r="K56" s="25" t="s">
        <v>24</v>
      </c>
      <c r="L56" s="54" t="s">
        <v>25</v>
      </c>
      <c r="M56" s="55"/>
      <c r="N56" s="56" t="s">
        <v>26</v>
      </c>
      <c r="O56" s="57"/>
    </row>
    <row r="57" spans="1:15" ht="13.5" customHeight="1" x14ac:dyDescent="0.25">
      <c r="A57" s="14"/>
      <c r="B57" s="14" t="e">
        <f>B45</f>
        <v>#REF!</v>
      </c>
      <c r="C57" s="14" t="e">
        <f t="array" ref="C57">INDEX([1]Тарифы!$AB$86:$AB$108,MATCH($C58,[1]Тарифы!$Y$86:$Y$108,0))</f>
        <v>#REF!</v>
      </c>
      <c r="E57" s="82">
        <v>1</v>
      </c>
      <c r="F57" s="83" t="s">
        <v>58</v>
      </c>
      <c r="G57" s="84"/>
      <c r="H57" s="84"/>
      <c r="I57" s="84"/>
      <c r="J57" s="84"/>
      <c r="K57" s="84"/>
      <c r="L57" s="84"/>
      <c r="M57" s="84"/>
      <c r="N57" s="84"/>
      <c r="O57" s="85"/>
    </row>
    <row r="58" spans="1:15" ht="13.5" customHeight="1" x14ac:dyDescent="0.25">
      <c r="A58" s="14"/>
      <c r="B58" s="14" t="e">
        <f>B46</f>
        <v>#REF!</v>
      </c>
      <c r="C58" s="14" t="e">
        <f t="array" ref="C58">INDEX([1]Тарифы!$Y$86:$Y$108,MATCH(#REF!,[1]Тарифы!$X$86:$X$108,0))</f>
        <v>#REF!</v>
      </c>
      <c r="E58" s="86" t="s">
        <v>49</v>
      </c>
      <c r="F58" s="98" t="s">
        <v>59</v>
      </c>
      <c r="G58" s="99"/>
      <c r="H58" s="93" t="s">
        <v>60</v>
      </c>
      <c r="I58" s="31">
        <v>0</v>
      </c>
      <c r="J58" s="31">
        <v>0</v>
      </c>
      <c r="K58" s="31">
        <v>0</v>
      </c>
      <c r="L58" s="45">
        <v>0</v>
      </c>
      <c r="M58" s="46"/>
      <c r="N58" s="45">
        <v>0</v>
      </c>
      <c r="O58" s="46"/>
    </row>
    <row r="59" spans="1:15" ht="13.5" customHeight="1" x14ac:dyDescent="0.25">
      <c r="B59" s="14" t="e">
        <f>B58</f>
        <v>#REF!</v>
      </c>
      <c r="E59" s="30"/>
      <c r="F59" s="100" t="s">
        <v>72</v>
      </c>
      <c r="G59" s="100"/>
      <c r="H59" s="101"/>
      <c r="I59" s="31" t="s">
        <v>73</v>
      </c>
      <c r="J59" s="31">
        <v>0</v>
      </c>
      <c r="K59" s="31">
        <v>0</v>
      </c>
      <c r="L59" s="45">
        <v>0</v>
      </c>
      <c r="M59" s="46"/>
      <c r="N59" s="45">
        <v>0</v>
      </c>
      <c r="O59" s="46"/>
    </row>
    <row r="60" spans="1:15" ht="13.5" customHeight="1" x14ac:dyDescent="0.25">
      <c r="B60" s="14" t="e">
        <f>B47</f>
        <v>#REF!</v>
      </c>
      <c r="E60" s="30" t="s">
        <v>51</v>
      </c>
      <c r="F60" s="102" t="s">
        <v>61</v>
      </c>
      <c r="G60" s="102"/>
      <c r="H60" s="93" t="s">
        <v>60</v>
      </c>
      <c r="I60" s="31">
        <v>0</v>
      </c>
      <c r="J60" s="31">
        <v>0</v>
      </c>
      <c r="K60" s="31">
        <v>0</v>
      </c>
      <c r="L60" s="45">
        <v>0</v>
      </c>
      <c r="M60" s="46"/>
      <c r="N60" s="45">
        <v>0</v>
      </c>
      <c r="O60" s="46"/>
    </row>
    <row r="61" spans="1:15" ht="13.5" customHeight="1" x14ac:dyDescent="0.25">
      <c r="B61" s="14" t="e">
        <f>B60</f>
        <v>#REF!</v>
      </c>
      <c r="E61" s="30"/>
      <c r="F61" s="100" t="s">
        <v>72</v>
      </c>
      <c r="G61" s="100"/>
      <c r="H61" s="101"/>
      <c r="I61" s="31" t="s">
        <v>73</v>
      </c>
      <c r="J61" s="31">
        <v>0</v>
      </c>
      <c r="K61" s="31">
        <v>0</v>
      </c>
      <c r="L61" s="45">
        <v>0</v>
      </c>
      <c r="M61" s="46"/>
      <c r="N61" s="45">
        <v>0</v>
      </c>
      <c r="O61" s="46"/>
    </row>
    <row r="62" spans="1:15" ht="13.5" customHeight="1" x14ac:dyDescent="0.25">
      <c r="B62" s="14" t="e">
        <f>B48</f>
        <v>#REF!</v>
      </c>
      <c r="E62" s="30">
        <v>2</v>
      </c>
      <c r="F62" s="103" t="s">
        <v>62</v>
      </c>
      <c r="G62" s="104"/>
      <c r="H62" s="104"/>
      <c r="I62" s="104"/>
      <c r="J62" s="104"/>
      <c r="K62" s="104"/>
      <c r="L62" s="104"/>
      <c r="M62" s="104"/>
      <c r="N62" s="104"/>
      <c r="O62" s="105"/>
    </row>
    <row r="63" spans="1:15" ht="13.5" customHeight="1" x14ac:dyDescent="0.25">
      <c r="B63" s="14" t="e">
        <f>B49</f>
        <v>#REF!</v>
      </c>
      <c r="E63" s="30" t="s">
        <v>63</v>
      </c>
      <c r="F63" s="87" t="s">
        <v>64</v>
      </c>
      <c r="G63" s="106"/>
      <c r="H63" s="93" t="s">
        <v>60</v>
      </c>
      <c r="I63" s="31">
        <v>0</v>
      </c>
      <c r="J63" s="31">
        <v>0</v>
      </c>
      <c r="K63" s="31">
        <v>0</v>
      </c>
      <c r="L63" s="45">
        <v>0</v>
      </c>
      <c r="M63" s="46"/>
      <c r="N63" s="45">
        <v>0</v>
      </c>
      <c r="O63" s="46"/>
    </row>
    <row r="64" spans="1:15" ht="13.5" customHeight="1" x14ac:dyDescent="0.25">
      <c r="B64" s="14" t="e">
        <f>B63</f>
        <v>#REF!</v>
      </c>
      <c r="E64" s="30"/>
      <c r="F64" s="100" t="s">
        <v>72</v>
      </c>
      <c r="G64" s="100"/>
      <c r="H64" s="101"/>
      <c r="I64" s="31" t="s">
        <v>73</v>
      </c>
      <c r="J64" s="31">
        <v>0</v>
      </c>
      <c r="K64" s="31">
        <v>0</v>
      </c>
      <c r="L64" s="45">
        <v>0</v>
      </c>
      <c r="M64" s="46"/>
      <c r="N64" s="45">
        <v>0</v>
      </c>
      <c r="O64" s="46"/>
    </row>
    <row r="65" spans="2:15" ht="13.5" customHeight="1" x14ac:dyDescent="0.25">
      <c r="B65" s="14" t="e">
        <f>B50</f>
        <v>#REF!</v>
      </c>
      <c r="E65" s="30">
        <v>3</v>
      </c>
      <c r="F65" s="103" t="s">
        <v>66</v>
      </c>
      <c r="G65" s="104"/>
      <c r="H65" s="104"/>
      <c r="I65" s="104"/>
      <c r="J65" s="104"/>
      <c r="K65" s="104"/>
      <c r="L65" s="104"/>
      <c r="M65" s="104"/>
      <c r="N65" s="104"/>
      <c r="O65" s="105"/>
    </row>
    <row r="66" spans="2:15" ht="13.5" customHeight="1" x14ac:dyDescent="0.25">
      <c r="B66" s="14" t="e">
        <f>B51</f>
        <v>#REF!</v>
      </c>
      <c r="E66" s="30" t="s">
        <v>37</v>
      </c>
      <c r="F66" s="87" t="s">
        <v>67</v>
      </c>
      <c r="G66" s="106"/>
      <c r="H66" s="93" t="s">
        <v>60</v>
      </c>
      <c r="I66" s="31">
        <v>0</v>
      </c>
      <c r="J66" s="31">
        <v>0</v>
      </c>
      <c r="K66" s="31">
        <v>0</v>
      </c>
      <c r="L66" s="45">
        <v>0</v>
      </c>
      <c r="M66" s="46"/>
      <c r="N66" s="45">
        <v>0</v>
      </c>
      <c r="O66" s="46"/>
    </row>
    <row r="67" spans="2:15" ht="13.5" customHeight="1" x14ac:dyDescent="0.25">
      <c r="B67" s="14" t="e">
        <f>B66</f>
        <v>#REF!</v>
      </c>
      <c r="E67" s="107"/>
      <c r="F67" s="108" t="s">
        <v>72</v>
      </c>
      <c r="G67" s="109"/>
      <c r="H67" s="101"/>
      <c r="I67" s="31" t="s">
        <v>73</v>
      </c>
      <c r="J67" s="31">
        <v>0</v>
      </c>
      <c r="K67" s="31">
        <v>0</v>
      </c>
      <c r="L67" s="45">
        <v>0</v>
      </c>
      <c r="M67" s="46"/>
      <c r="N67" s="45">
        <v>0</v>
      </c>
      <c r="O67" s="46"/>
    </row>
    <row r="68" spans="2:15" ht="13.5" customHeight="1" x14ac:dyDescent="0.25">
      <c r="B68" s="14" t="e">
        <f>#REF!</f>
        <v>#REF!</v>
      </c>
      <c r="E68" s="94" t="s">
        <v>39</v>
      </c>
      <c r="F68" s="87" t="s">
        <v>68</v>
      </c>
      <c r="G68" s="106"/>
      <c r="H68" s="93" t="s">
        <v>60</v>
      </c>
      <c r="I68" s="31">
        <v>0</v>
      </c>
      <c r="J68" s="31">
        <v>0</v>
      </c>
      <c r="K68" s="31">
        <v>0</v>
      </c>
      <c r="L68" s="45">
        <v>0</v>
      </c>
      <c r="M68" s="46"/>
      <c r="N68" s="45">
        <v>0</v>
      </c>
      <c r="O68" s="46"/>
    </row>
    <row r="69" spans="2:15" ht="13.5" customHeight="1" x14ac:dyDescent="0.25">
      <c r="B69" s="14" t="e">
        <f>B68</f>
        <v>#REF!</v>
      </c>
      <c r="E69" s="94"/>
      <c r="F69" s="100" t="s">
        <v>72</v>
      </c>
      <c r="G69" s="100"/>
      <c r="H69" s="101"/>
      <c r="I69" s="31" t="s">
        <v>73</v>
      </c>
      <c r="J69" s="31">
        <v>0</v>
      </c>
      <c r="K69" s="31">
        <v>0</v>
      </c>
      <c r="L69" s="45">
        <v>0</v>
      </c>
      <c r="M69" s="46"/>
      <c r="N69" s="45">
        <v>0</v>
      </c>
      <c r="O69" s="46"/>
    </row>
    <row r="70" spans="2:15" ht="13.5" hidden="1" customHeight="1" x14ac:dyDescent="0.25">
      <c r="B70" s="14"/>
      <c r="E70" s="110"/>
      <c r="F70" s="111"/>
      <c r="G70" s="111"/>
      <c r="H70" s="112"/>
      <c r="I70" s="113"/>
      <c r="J70" s="113"/>
      <c r="K70" s="113"/>
      <c r="L70" s="113"/>
      <c r="M70" s="113"/>
      <c r="N70" s="113"/>
      <c r="O70" s="114"/>
    </row>
    <row r="71" spans="2:15" ht="15.75" customHeight="1" x14ac:dyDescent="0.25">
      <c r="E71" s="115" t="s">
        <v>74</v>
      </c>
      <c r="F71" s="116"/>
      <c r="G71" s="116"/>
      <c r="H71" s="116"/>
      <c r="I71" s="116"/>
      <c r="J71" s="116"/>
      <c r="K71" s="116"/>
      <c r="L71" s="116"/>
      <c r="M71" s="116"/>
      <c r="N71" s="116"/>
      <c r="O71" s="117"/>
    </row>
    <row r="72" spans="2:15" ht="34.5" customHeight="1" x14ac:dyDescent="0.25">
      <c r="E72" s="118" t="s">
        <v>18</v>
      </c>
      <c r="F72" s="119" t="s">
        <v>44</v>
      </c>
      <c r="G72" s="119"/>
      <c r="H72" s="24" t="s">
        <v>20</v>
      </c>
      <c r="I72" s="120" t="s">
        <v>75</v>
      </c>
      <c r="J72" s="120" t="s">
        <v>76</v>
      </c>
      <c r="K72" s="120" t="s">
        <v>77</v>
      </c>
      <c r="L72" s="120" t="s">
        <v>78</v>
      </c>
      <c r="M72" s="120" t="s">
        <v>79</v>
      </c>
      <c r="N72" s="120" t="s">
        <v>80</v>
      </c>
      <c r="O72" s="121" t="s">
        <v>81</v>
      </c>
    </row>
    <row r="73" spans="2:15" ht="12.75" customHeight="1" x14ac:dyDescent="0.25">
      <c r="E73" s="118" t="s">
        <v>47</v>
      </c>
      <c r="F73" s="122" t="s">
        <v>82</v>
      </c>
      <c r="G73" s="123"/>
      <c r="H73" s="24"/>
      <c r="I73" s="124">
        <v>353.28357217143184</v>
      </c>
      <c r="J73" s="124">
        <v>331.62452450000001</v>
      </c>
      <c r="K73" s="124">
        <v>415.82658355052217</v>
      </c>
      <c r="L73" s="124">
        <v>289.89999999999998</v>
      </c>
      <c r="M73" s="124">
        <v>300.05914600000006</v>
      </c>
      <c r="N73" s="124">
        <v>433.04999999999995</v>
      </c>
      <c r="O73" s="125"/>
    </row>
    <row r="74" spans="2:15" ht="11.25" customHeight="1" x14ac:dyDescent="0.25">
      <c r="E74" s="118" t="s">
        <v>49</v>
      </c>
      <c r="F74" s="126" t="s">
        <v>83</v>
      </c>
      <c r="G74" s="126"/>
      <c r="H74" s="118" t="s">
        <v>28</v>
      </c>
      <c r="I74" s="127">
        <v>173.09108098939146</v>
      </c>
      <c r="J74" s="127">
        <v>67.364124500000003</v>
      </c>
      <c r="K74" s="124">
        <v>205.34837994620585</v>
      </c>
      <c r="L74" s="124">
        <v>181.29906004990841</v>
      </c>
      <c r="M74" s="124">
        <v>75.777345999999994</v>
      </c>
      <c r="N74" s="124">
        <v>170.35</v>
      </c>
      <c r="O74" s="128"/>
    </row>
    <row r="75" spans="2:15" x14ac:dyDescent="0.25">
      <c r="E75" s="118" t="s">
        <v>51</v>
      </c>
      <c r="F75" s="126" t="s">
        <v>84</v>
      </c>
      <c r="G75" s="126"/>
      <c r="H75" s="118" t="s">
        <v>28</v>
      </c>
      <c r="I75" s="127">
        <v>163.8162748768604</v>
      </c>
      <c r="J75" s="127">
        <v>258.2604</v>
      </c>
      <c r="K75" s="124">
        <v>179.68742871501897</v>
      </c>
      <c r="L75" s="124">
        <v>119.66698619233168</v>
      </c>
      <c r="M75" s="124">
        <v>205.77180000000004</v>
      </c>
      <c r="N75" s="124">
        <v>254.7</v>
      </c>
      <c r="O75" s="128"/>
    </row>
    <row r="76" spans="2:15" x14ac:dyDescent="0.25">
      <c r="E76" s="118" t="s">
        <v>29</v>
      </c>
      <c r="F76" s="126" t="s">
        <v>85</v>
      </c>
      <c r="G76" s="126"/>
      <c r="H76" s="118" t="s">
        <v>86</v>
      </c>
      <c r="I76" s="127">
        <v>20.010000000000002</v>
      </c>
      <c r="J76" s="127">
        <v>14.440000000000001</v>
      </c>
      <c r="K76" s="124">
        <v>20.010000000000002</v>
      </c>
      <c r="L76" s="124">
        <v>13.66</v>
      </c>
      <c r="M76" s="124">
        <v>14.260000000000002</v>
      </c>
      <c r="N76" s="124">
        <v>12.64</v>
      </c>
      <c r="O76" s="128"/>
    </row>
    <row r="77" spans="2:15" ht="15" customHeight="1" x14ac:dyDescent="0.25">
      <c r="E77" s="118" t="s">
        <v>70</v>
      </c>
      <c r="F77" s="122" t="s">
        <v>87</v>
      </c>
      <c r="G77" s="129"/>
      <c r="H77" s="129"/>
      <c r="I77" s="129"/>
      <c r="J77" s="129"/>
      <c r="K77" s="129"/>
      <c r="L77" s="129"/>
      <c r="M77" s="129"/>
      <c r="N77" s="123"/>
      <c r="O77" s="128"/>
    </row>
    <row r="78" spans="2:15" x14ac:dyDescent="0.25">
      <c r="E78" s="118" t="s">
        <v>37</v>
      </c>
      <c r="F78" s="130" t="s">
        <v>59</v>
      </c>
      <c r="G78" s="130"/>
      <c r="H78" s="118" t="s">
        <v>60</v>
      </c>
      <c r="I78" s="127">
        <v>0</v>
      </c>
      <c r="J78" s="127">
        <v>0</v>
      </c>
      <c r="K78" s="124">
        <v>0</v>
      </c>
      <c r="L78" s="124">
        <v>0</v>
      </c>
      <c r="M78" s="124">
        <v>0</v>
      </c>
      <c r="N78" s="124">
        <v>0</v>
      </c>
      <c r="O78" s="128"/>
    </row>
    <row r="79" spans="2:15" x14ac:dyDescent="0.25">
      <c r="E79" s="118" t="s">
        <v>39</v>
      </c>
      <c r="F79" s="130" t="s">
        <v>61</v>
      </c>
      <c r="G79" s="130"/>
      <c r="H79" s="118" t="s">
        <v>60</v>
      </c>
      <c r="I79" s="127">
        <v>0</v>
      </c>
      <c r="J79" s="127">
        <v>0</v>
      </c>
      <c r="K79" s="124">
        <v>0</v>
      </c>
      <c r="L79" s="124">
        <v>0</v>
      </c>
      <c r="M79" s="124">
        <v>0</v>
      </c>
      <c r="N79" s="124">
        <v>0</v>
      </c>
      <c r="O79" s="128"/>
    </row>
    <row r="80" spans="2:15" ht="17.25" customHeight="1" x14ac:dyDescent="0.25">
      <c r="E80" s="118" t="s">
        <v>41</v>
      </c>
      <c r="F80" s="130" t="s">
        <v>64</v>
      </c>
      <c r="G80" s="130"/>
      <c r="H80" s="118" t="s">
        <v>60</v>
      </c>
      <c r="I80" s="127">
        <v>0</v>
      </c>
      <c r="J80" s="127">
        <v>0</v>
      </c>
      <c r="K80" s="124">
        <v>0</v>
      </c>
      <c r="L80" s="124">
        <v>0</v>
      </c>
      <c r="M80" s="124">
        <v>0</v>
      </c>
      <c r="N80" s="124">
        <v>0</v>
      </c>
      <c r="O80" s="131"/>
    </row>
    <row r="81" spans="5:15" ht="12" customHeight="1" x14ac:dyDescent="0.25">
      <c r="E81" s="115" t="s">
        <v>88</v>
      </c>
      <c r="F81" s="116"/>
      <c r="G81" s="116"/>
      <c r="H81" s="116"/>
      <c r="I81" s="116"/>
      <c r="J81" s="116"/>
      <c r="K81" s="116"/>
      <c r="L81" s="116"/>
      <c r="M81" s="116"/>
      <c r="N81" s="116"/>
      <c r="O81" s="117"/>
    </row>
    <row r="82" spans="5:15" x14ac:dyDescent="0.25">
      <c r="E82" s="16" t="s">
        <v>18</v>
      </c>
      <c r="F82" s="16" t="s">
        <v>89</v>
      </c>
      <c r="G82" s="132"/>
      <c r="H82" s="16" t="s">
        <v>20</v>
      </c>
      <c r="I82" s="16" t="s">
        <v>21</v>
      </c>
      <c r="J82" s="133"/>
      <c r="K82" s="133"/>
      <c r="L82" s="133"/>
      <c r="M82" s="133"/>
      <c r="N82" s="133"/>
      <c r="O82" s="133"/>
    </row>
    <row r="83" spans="5:15" x14ac:dyDescent="0.25">
      <c r="E83" s="16"/>
      <c r="F83" s="132"/>
      <c r="G83" s="132"/>
      <c r="H83" s="132"/>
      <c r="I83" s="75" t="s">
        <v>22</v>
      </c>
      <c r="J83" s="75" t="s">
        <v>23</v>
      </c>
      <c r="K83" s="75" t="s">
        <v>24</v>
      </c>
      <c r="L83" s="134" t="s">
        <v>25</v>
      </c>
      <c r="M83" s="135"/>
      <c r="N83" s="134" t="s">
        <v>26</v>
      </c>
      <c r="O83" s="135"/>
    </row>
    <row r="84" spans="5:15" ht="14.25" customHeight="1" x14ac:dyDescent="0.25">
      <c r="E84" s="75">
        <v>1</v>
      </c>
      <c r="F84" s="136" t="s">
        <v>90</v>
      </c>
      <c r="G84" s="136"/>
      <c r="H84" s="137" t="s">
        <v>28</v>
      </c>
      <c r="I84" s="75" t="s">
        <v>73</v>
      </c>
      <c r="J84" s="75" t="s">
        <v>73</v>
      </c>
      <c r="K84" s="75" t="s">
        <v>73</v>
      </c>
      <c r="L84" s="134" t="s">
        <v>73</v>
      </c>
      <c r="M84" s="135"/>
      <c r="N84" s="134" t="s">
        <v>73</v>
      </c>
      <c r="O84" s="135"/>
    </row>
    <row r="85" spans="5:15" ht="14.25" customHeight="1" x14ac:dyDescent="0.25">
      <c r="E85" s="138"/>
      <c r="F85" s="139"/>
      <c r="G85" s="139"/>
      <c r="H85" s="140"/>
      <c r="I85" s="138"/>
      <c r="J85" s="138"/>
      <c r="K85" s="138"/>
      <c r="L85" s="138"/>
      <c r="M85" s="138"/>
      <c r="N85" s="138"/>
      <c r="O85" s="138"/>
    </row>
    <row r="86" spans="5:15" ht="6.75" customHeight="1" x14ac:dyDescent="0.25">
      <c r="E86" s="138"/>
      <c r="F86" s="139"/>
      <c r="G86" s="139"/>
      <c r="H86" s="140"/>
      <c r="I86" s="138"/>
      <c r="J86" s="138"/>
      <c r="K86" s="138"/>
      <c r="L86" s="138"/>
      <c r="M86" s="138"/>
      <c r="N86" s="138"/>
      <c r="O86" s="138"/>
    </row>
    <row r="87" spans="5:15" ht="6.75" customHeight="1" x14ac:dyDescent="0.25">
      <c r="E87" s="138"/>
      <c r="F87" s="139"/>
      <c r="G87" s="139"/>
      <c r="H87" s="140"/>
      <c r="I87" s="138"/>
      <c r="J87" s="138"/>
      <c r="K87" s="138"/>
      <c r="L87" s="138"/>
      <c r="M87" s="138"/>
      <c r="N87" s="138"/>
      <c r="O87" s="138"/>
    </row>
    <row r="88" spans="5:15" ht="6.75" customHeight="1" x14ac:dyDescent="0.25"/>
    <row r="89" spans="5:15" ht="6.75" customHeight="1" x14ac:dyDescent="0.25"/>
    <row r="90" spans="5:15" ht="6.75" customHeight="1" x14ac:dyDescent="0.25"/>
    <row r="91" spans="5:15" x14ac:dyDescent="0.25">
      <c r="G91" s="1" t="s">
        <v>91</v>
      </c>
    </row>
  </sheetData>
  <mergeCells count="160">
    <mergeCell ref="F84:G84"/>
    <mergeCell ref="L84:M84"/>
    <mergeCell ref="N84:O84"/>
    <mergeCell ref="F80:G80"/>
    <mergeCell ref="E81:O81"/>
    <mergeCell ref="E82:E83"/>
    <mergeCell ref="F82:G83"/>
    <mergeCell ref="H82:H83"/>
    <mergeCell ref="I82:O82"/>
    <mergeCell ref="L83:M83"/>
    <mergeCell ref="N83:O83"/>
    <mergeCell ref="E71:O71"/>
    <mergeCell ref="F72:G72"/>
    <mergeCell ref="F73:G73"/>
    <mergeCell ref="O73:O80"/>
    <mergeCell ref="F74:G74"/>
    <mergeCell ref="F75:G75"/>
    <mergeCell ref="F76:G76"/>
    <mergeCell ref="F77:N77"/>
    <mergeCell ref="F78:G78"/>
    <mergeCell ref="F79:G79"/>
    <mergeCell ref="F68:G68"/>
    <mergeCell ref="L68:M68"/>
    <mergeCell ref="N68:O68"/>
    <mergeCell ref="F69:G69"/>
    <mergeCell ref="L69:M69"/>
    <mergeCell ref="N69:O69"/>
    <mergeCell ref="F65:O65"/>
    <mergeCell ref="F66:G66"/>
    <mergeCell ref="L66:M66"/>
    <mergeCell ref="N66:O66"/>
    <mergeCell ref="L67:M67"/>
    <mergeCell ref="N67:O67"/>
    <mergeCell ref="F62:O62"/>
    <mergeCell ref="F63:G63"/>
    <mergeCell ref="L63:M63"/>
    <mergeCell ref="N63:O63"/>
    <mergeCell ref="F64:G64"/>
    <mergeCell ref="L64:M64"/>
    <mergeCell ref="N64:O64"/>
    <mergeCell ref="F60:G60"/>
    <mergeCell ref="L60:M60"/>
    <mergeCell ref="N60:O60"/>
    <mergeCell ref="F61:G61"/>
    <mergeCell ref="L61:M61"/>
    <mergeCell ref="N61:O61"/>
    <mergeCell ref="N56:O56"/>
    <mergeCell ref="F57:O57"/>
    <mergeCell ref="F58:G58"/>
    <mergeCell ref="L58:M58"/>
    <mergeCell ref="N58:O58"/>
    <mergeCell ref="F59:G59"/>
    <mergeCell ref="L59:M59"/>
    <mergeCell ref="N59:O59"/>
    <mergeCell ref="F52:G52"/>
    <mergeCell ref="L52:M52"/>
    <mergeCell ref="N52:O52"/>
    <mergeCell ref="E53:O53"/>
    <mergeCell ref="E54:O54"/>
    <mergeCell ref="E55:E56"/>
    <mergeCell ref="F55:G56"/>
    <mergeCell ref="H55:H56"/>
    <mergeCell ref="I55:O55"/>
    <mergeCell ref="L56:M56"/>
    <mergeCell ref="F48:O48"/>
    <mergeCell ref="F49:G49"/>
    <mergeCell ref="L49:M49"/>
    <mergeCell ref="N49:O49"/>
    <mergeCell ref="F50:O50"/>
    <mergeCell ref="F51:G51"/>
    <mergeCell ref="L51:M51"/>
    <mergeCell ref="N51:O51"/>
    <mergeCell ref="F45:O45"/>
    <mergeCell ref="F46:G46"/>
    <mergeCell ref="L46:M46"/>
    <mergeCell ref="N46:O46"/>
    <mergeCell ref="F47:G47"/>
    <mergeCell ref="L47:M47"/>
    <mergeCell ref="N47:O47"/>
    <mergeCell ref="F40:H40"/>
    <mergeCell ref="I40:O41"/>
    <mergeCell ref="F41:H41"/>
    <mergeCell ref="E42:O42"/>
    <mergeCell ref="E43:E44"/>
    <mergeCell ref="F43:G44"/>
    <mergeCell ref="H43:H44"/>
    <mergeCell ref="I43:O43"/>
    <mergeCell ref="L44:M44"/>
    <mergeCell ref="N44:O44"/>
    <mergeCell ref="F36:G36"/>
    <mergeCell ref="L36:M36"/>
    <mergeCell ref="N36:O36"/>
    <mergeCell ref="E37:O37"/>
    <mergeCell ref="E38:O38"/>
    <mergeCell ref="F39:H39"/>
    <mergeCell ref="I39:O39"/>
    <mergeCell ref="F34:G34"/>
    <mergeCell ref="L34:M34"/>
    <mergeCell ref="N34:O34"/>
    <mergeCell ref="F35:G35"/>
    <mergeCell ref="L35:M35"/>
    <mergeCell ref="N35:O35"/>
    <mergeCell ref="E30:O30"/>
    <mergeCell ref="E31:O31"/>
    <mergeCell ref="E32:E33"/>
    <mergeCell ref="F32:G33"/>
    <mergeCell ref="H32:H33"/>
    <mergeCell ref="I32:O32"/>
    <mergeCell ref="L33:M33"/>
    <mergeCell ref="N33:O33"/>
    <mergeCell ref="F28:G28"/>
    <mergeCell ref="L28:M28"/>
    <mergeCell ref="N28:O28"/>
    <mergeCell ref="F29:G29"/>
    <mergeCell ref="L29:M29"/>
    <mergeCell ref="N29:O29"/>
    <mergeCell ref="F26:G26"/>
    <mergeCell ref="L26:M26"/>
    <mergeCell ref="N26:O26"/>
    <mergeCell ref="F27:G27"/>
    <mergeCell ref="L27:M27"/>
    <mergeCell ref="N27:O27"/>
    <mergeCell ref="F24:G24"/>
    <mergeCell ref="L24:M24"/>
    <mergeCell ref="N24:O24"/>
    <mergeCell ref="F25:G25"/>
    <mergeCell ref="L25:M25"/>
    <mergeCell ref="N25:O25"/>
    <mergeCell ref="E21:O21"/>
    <mergeCell ref="E22:E23"/>
    <mergeCell ref="F22:G23"/>
    <mergeCell ref="H22:H23"/>
    <mergeCell ref="I22:O22"/>
    <mergeCell ref="L23:M23"/>
    <mergeCell ref="N23:O23"/>
    <mergeCell ref="F19:G19"/>
    <mergeCell ref="L19:M19"/>
    <mergeCell ref="N19:O19"/>
    <mergeCell ref="F20:G20"/>
    <mergeCell ref="L20:M20"/>
    <mergeCell ref="N20:O20"/>
    <mergeCell ref="E16:O16"/>
    <mergeCell ref="E17:E18"/>
    <mergeCell ref="F17:G18"/>
    <mergeCell ref="H17:H18"/>
    <mergeCell ref="I17:O17"/>
    <mergeCell ref="L18:M18"/>
    <mergeCell ref="N18:O18"/>
    <mergeCell ref="E13:F13"/>
    <mergeCell ref="G13:O13"/>
    <mergeCell ref="E14:F14"/>
    <mergeCell ref="G14:O14"/>
    <mergeCell ref="E15:F15"/>
    <mergeCell ref="G15:O15"/>
    <mergeCell ref="E9:O9"/>
    <mergeCell ref="E10:O10"/>
    <mergeCell ref="E11:F11"/>
    <mergeCell ref="G11:O11"/>
    <mergeCell ref="E12:F12"/>
    <mergeCell ref="G12:O12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2025-09-09T07:04:01Z</dcterms:modified>
</cp:coreProperties>
</file>